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 codeName="{DD97A8EA-9A9A-E61F-A557-7D5A7D7259CE}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onathan R Adams\Documents\"/>
    </mc:Choice>
  </mc:AlternateContent>
  <xr:revisionPtr revIDLastSave="0" documentId="8_{F0B14590-C07C-44B0-92D0-F771CBECD9DC}" xr6:coauthVersionLast="47" xr6:coauthVersionMax="47" xr10:uidLastSave="{00000000-0000-0000-0000-000000000000}"/>
  <bookViews>
    <workbookView xWindow="0" yWindow="3900" windowWidth="23010" windowHeight="13200" xr2:uid="{00000000-000D-0000-FFFF-FFFF00000000}"/>
  </bookViews>
  <sheets>
    <sheet name="FAI_Ku" sheetId="1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11" l="1"/>
  <c r="F22" i="11"/>
  <c r="I13" i="11"/>
  <c r="F20" i="11" s="1"/>
  <c r="R19" i="11" s="1"/>
  <c r="I11" i="11"/>
  <c r="I10" i="11"/>
  <c r="F16" i="11" s="1"/>
  <c r="K5" i="11" s="1"/>
  <c r="I9" i="11"/>
  <c r="F17" i="11" s="1"/>
  <c r="M20" i="11" s="1"/>
  <c r="F13" i="11" l="1"/>
  <c r="F19" i="11" s="1"/>
  <c r="N4" i="11" s="1"/>
  <c r="F15" i="11"/>
  <c r="K4" i="11" s="1"/>
  <c r="F18" i="11"/>
  <c r="O19" i="11" s="1"/>
  <c r="F21" i="11"/>
  <c r="R4" i="11" s="1"/>
</calcChain>
</file>

<file path=xl/sharedStrings.xml><?xml version="1.0" encoding="utf-8"?>
<sst xmlns="http://schemas.openxmlformats.org/spreadsheetml/2006/main" count="58" uniqueCount="41">
  <si>
    <t>Aperture antennas (and phased array) have different estimates</t>
  </si>
  <si>
    <t>of the power density depending on the distance from the antenna.</t>
  </si>
  <si>
    <t>This set of equations requires the size of the antenna, frequency,</t>
  </si>
  <si>
    <t>and average power.</t>
  </si>
  <si>
    <t>INTERMEDIATE FIELD DISTANCE:</t>
  </si>
  <si>
    <t>NEAR FIELD POWER DENSITY:</t>
  </si>
  <si>
    <t>POWER DENSITY AT FAR FIELD:</t>
  </si>
  <si>
    <t>NEAR FIELD DISTANCE METERS):</t>
  </si>
  <si>
    <t xml:space="preserve">Area = </t>
  </si>
  <si>
    <t xml:space="preserve">Gain = </t>
  </si>
  <si>
    <t>Gain (dB)</t>
  </si>
  <si>
    <t>l =</t>
  </si>
  <si>
    <t xml:space="preserve">R = </t>
  </si>
  <si>
    <t>meters</t>
  </si>
  <si>
    <t xml:space="preserve">S = </t>
  </si>
  <si>
    <r>
      <rPr>
        <sz val="14"/>
        <color theme="1"/>
        <rFont val="Calibri"/>
        <family val="2"/>
        <scheme val="minor"/>
      </rPr>
      <t>W/m</t>
    </r>
    <r>
      <rPr>
        <vertAlign val="superscript"/>
        <sz val="14"/>
        <color theme="1"/>
        <rFont val="Calibri"/>
        <family val="2"/>
        <scheme val="minor"/>
      </rPr>
      <t>2</t>
    </r>
  </si>
  <si>
    <t>S =</t>
  </si>
  <si>
    <r>
      <t>m</t>
    </r>
    <r>
      <rPr>
        <vertAlign val="superscript"/>
        <sz val="11"/>
        <color theme="1"/>
        <rFont val="Calibri"/>
        <family val="2"/>
        <scheme val="minor"/>
      </rPr>
      <t>2</t>
    </r>
  </si>
  <si>
    <t>Absolute</t>
  </si>
  <si>
    <t>dB</t>
  </si>
  <si>
    <t>EFFICIENCY (50 - 80%)</t>
  </si>
  <si>
    <t>Limit for General Population*:</t>
  </si>
  <si>
    <t>Limit for Controlled Exposure**:</t>
  </si>
  <si>
    <t>*For a period of 30 minutes or less.</t>
  </si>
  <si>
    <t>**For a period of 6 minutes or less.</t>
  </si>
  <si>
    <t>Sub Area=</t>
  </si>
  <si>
    <t>m</t>
  </si>
  <si>
    <t>cm</t>
  </si>
  <si>
    <t>GHz</t>
  </si>
  <si>
    <t>W</t>
  </si>
  <si>
    <t>%</t>
  </si>
  <si>
    <t>INPUT SIZE OF ANTENNA:</t>
  </si>
  <si>
    <t>INPUT SIZE OF SUB-REFLECTOR:</t>
  </si>
  <si>
    <t>INPUT FREQUENCY:</t>
  </si>
  <si>
    <t>INPUT Transmit POWER:</t>
  </si>
  <si>
    <t>W/m^2</t>
  </si>
  <si>
    <t>S=</t>
  </si>
  <si>
    <t>SUB-REFLECTOR POWER DENSITY:</t>
  </si>
  <si>
    <t>Reflector Surface Power Density:</t>
  </si>
  <si>
    <t>W/m^3</t>
  </si>
  <si>
    <t>Between Reflector and Ground: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</si>
</sst>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14"/>
      <color theme="1"/>
      <name val="Calibri"/>
      <family val="2"/>
      <scheme val="minor"/>
    </font>
    <font>
      <vertAlign val="superscript"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2" fontId="0" fillId="0" borderId="1" xfId="0" applyNumberFormat="1" applyBorder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 indent="1"/>
    </xf>
    <xf numFmtId="0" fontId="3" fillId="0" borderId="0" xfId="0" applyFont="1" applyAlignment="1">
      <alignment horizontal="right"/>
    </xf>
    <xf numFmtId="2" fontId="3" fillId="0" borderId="0" xfId="0" applyNumberFormat="1" applyFont="1"/>
    <xf numFmtId="2" fontId="3" fillId="0" borderId="0" xfId="0" applyNumberFormat="1" applyFont="1" applyAlignment="1">
      <alignment horizontal="center"/>
    </xf>
    <xf numFmtId="1" fontId="0" fillId="0" borderId="1" xfId="0" applyNumberFormat="1" applyBorder="1"/>
  </cellXfs>
  <cellStyles count="1">
    <cellStyle name="Normal" xfId="0" builtinId="0"/>
  </cellStyles>
  <dxfs count="13">
    <dxf>
      <font>
        <color theme="9"/>
      </font>
    </dxf>
    <dxf>
      <font>
        <color rgb="FFFFC000"/>
      </font>
    </dxf>
    <dxf>
      <font>
        <color theme="7" tint="-0.24994659260841701"/>
      </font>
    </dxf>
    <dxf>
      <font>
        <color rgb="FF9C0006"/>
      </font>
    </dxf>
    <dxf>
      <font>
        <color theme="9" tint="-0.24994659260841701"/>
      </font>
    </dxf>
    <dxf>
      <font>
        <color theme="7" tint="-0.24994659260841701"/>
      </font>
    </dxf>
    <dxf>
      <font>
        <color rgb="FF9C0006"/>
      </font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</xdr:colOff>
      <xdr:row>2</xdr:row>
      <xdr:rowOff>70836</xdr:rowOff>
    </xdr:from>
    <xdr:to>
      <xdr:col>20</xdr:col>
      <xdr:colOff>538254</xdr:colOff>
      <xdr:row>18</xdr:row>
      <xdr:rowOff>165192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pSpPr/>
      </xdr:nvGrpSpPr>
      <xdr:grpSpPr>
        <a:xfrm>
          <a:off x="7105650" y="451836"/>
          <a:ext cx="6015129" cy="3428106"/>
          <a:chOff x="7924800" y="593270"/>
          <a:chExt cx="6015129" cy="3143797"/>
        </a:xfrm>
      </xdr:grpSpPr>
      <xdr:sp macro="" textlink="">
        <xdr:nvSpPr>
          <xdr:cNvPr id="3" name="Arc 2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SpPr/>
        </xdr:nvSpPr>
        <xdr:spPr>
          <a:xfrm rot="13509263">
            <a:off x="8352280" y="591093"/>
            <a:ext cx="2840315" cy="2844670"/>
          </a:xfrm>
          <a:prstGeom prst="arc">
            <a:avLst>
              <a:gd name="adj1" fmla="val 16200000"/>
              <a:gd name="adj2" fmla="val 120779"/>
            </a:avLst>
          </a:prstGeom>
          <a:ln w="38100">
            <a:solidFill>
              <a:schemeClr val="accent2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grpSp>
        <xdr:nvGrpSpPr>
          <xdr:cNvPr id="4" name="Group 3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GrpSpPr/>
        </xdr:nvGrpSpPr>
        <xdr:grpSpPr>
          <a:xfrm>
            <a:off x="7924800" y="1003409"/>
            <a:ext cx="6015129" cy="2733658"/>
            <a:chOff x="1699327" y="2299588"/>
            <a:chExt cx="6015129" cy="2733658"/>
          </a:xfrm>
        </xdr:grpSpPr>
        <xdr:sp macro="" textlink="">
          <xdr:nvSpPr>
            <xdr:cNvPr id="5" name="Isosceles Triangle 4">
              <a:extLst>
                <a:ext uri="{FF2B5EF4-FFF2-40B4-BE49-F238E27FC236}">
                  <a16:creationId xmlns:a16="http://schemas.microsoft.com/office/drawing/2014/main" id="{00000000-0008-0000-0400-000005000000}"/>
                </a:ext>
              </a:extLst>
            </xdr:cNvPr>
            <xdr:cNvSpPr/>
          </xdr:nvSpPr>
          <xdr:spPr>
            <a:xfrm>
              <a:off x="1699327" y="3374379"/>
              <a:ext cx="728284" cy="1658867"/>
            </a:xfrm>
            <a:prstGeom prst="triangle">
              <a:avLst/>
            </a:prstGeom>
            <a:solidFill>
              <a:schemeClr val="accent2"/>
            </a:solidFill>
            <a:ln>
              <a:solidFill>
                <a:schemeClr val="accent2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en-US"/>
            </a:p>
          </xdr:txBody>
        </xdr:sp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00000000-0008-0000-0400-000006000000}"/>
                </a:ext>
              </a:extLst>
            </xdr:cNvPr>
            <xdr:cNvSpPr txBox="1"/>
          </xdr:nvSpPr>
          <xdr:spPr>
            <a:xfrm>
              <a:off x="2362799" y="3122578"/>
              <a:ext cx="340158" cy="3693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/>
                <a:t>D</a:t>
              </a:r>
            </a:p>
          </xdr:txBody>
        </xdr:sp>
        <xdr:cxnSp macro="">
          <xdr:nvCxnSpPr>
            <xdr:cNvPr id="7" name="Straight Arrow Connector 6">
              <a:extLst>
                <a:ext uri="{FF2B5EF4-FFF2-40B4-BE49-F238E27FC236}">
                  <a16:creationId xmlns:a16="http://schemas.microsoft.com/office/drawing/2014/main" id="{00000000-0008-0000-0400-000007000000}"/>
                </a:ext>
              </a:extLst>
            </xdr:cNvPr>
            <xdr:cNvCxnSpPr>
              <a:stCxn id="6" idx="0"/>
            </xdr:cNvCxnSpPr>
          </xdr:nvCxnSpPr>
          <xdr:spPr>
            <a:xfrm flipV="1">
              <a:off x="2532878" y="2299588"/>
              <a:ext cx="0" cy="822990"/>
            </a:xfrm>
            <a:prstGeom prst="straightConnector1">
              <a:avLst/>
            </a:prstGeom>
            <a:ln w="28575">
              <a:solidFill>
                <a:schemeClr val="tx1"/>
              </a:solidFill>
              <a:tailEnd type="triangl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" name="Straight Arrow Connector 7">
              <a:extLst>
                <a:ext uri="{FF2B5EF4-FFF2-40B4-BE49-F238E27FC236}">
                  <a16:creationId xmlns:a16="http://schemas.microsoft.com/office/drawing/2014/main" id="{00000000-0008-0000-0400-000008000000}"/>
                </a:ext>
              </a:extLst>
            </xdr:cNvPr>
            <xdr:cNvCxnSpPr>
              <a:stCxn id="6" idx="2"/>
            </xdr:cNvCxnSpPr>
          </xdr:nvCxnSpPr>
          <xdr:spPr>
            <a:xfrm>
              <a:off x="2532878" y="3491910"/>
              <a:ext cx="0" cy="836809"/>
            </a:xfrm>
            <a:prstGeom prst="straightConnector1">
              <a:avLst/>
            </a:prstGeom>
            <a:ln w="28575">
              <a:solidFill>
                <a:schemeClr val="tx1"/>
              </a:solidFill>
              <a:tailEnd type="triangl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" name="Straight Connector 8">
              <a:extLst>
                <a:ext uri="{FF2B5EF4-FFF2-40B4-BE49-F238E27FC236}">
                  <a16:creationId xmlns:a16="http://schemas.microsoft.com/office/drawing/2014/main" id="{00000000-0008-0000-0400-000009000000}"/>
                </a:ext>
              </a:extLst>
            </xdr:cNvPr>
            <xdr:cNvCxnSpPr/>
          </xdr:nvCxnSpPr>
          <xdr:spPr>
            <a:xfrm>
              <a:off x="2532878" y="2299588"/>
              <a:ext cx="5092715" cy="0"/>
            </a:xfrm>
            <a:prstGeom prst="line">
              <a:avLst/>
            </a:prstGeom>
            <a:ln>
              <a:solidFill>
                <a:schemeClr val="tx1"/>
              </a:solidFill>
              <a:prstDash val="sysDash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0" name="Straight Connector 9">
              <a:extLst>
                <a:ext uri="{FF2B5EF4-FFF2-40B4-BE49-F238E27FC236}">
                  <a16:creationId xmlns:a16="http://schemas.microsoft.com/office/drawing/2014/main" id="{00000000-0008-0000-0400-00000A000000}"/>
                </a:ext>
              </a:extLst>
            </xdr:cNvPr>
            <xdr:cNvCxnSpPr/>
          </xdr:nvCxnSpPr>
          <xdr:spPr>
            <a:xfrm>
              <a:off x="2532877" y="4328719"/>
              <a:ext cx="5092715" cy="0"/>
            </a:xfrm>
            <a:prstGeom prst="line">
              <a:avLst/>
            </a:prstGeom>
            <a:ln>
              <a:solidFill>
                <a:schemeClr val="tx1"/>
              </a:solidFill>
              <a:prstDash val="sysDash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1" name="Straight Connector 10">
              <a:extLst>
                <a:ext uri="{FF2B5EF4-FFF2-40B4-BE49-F238E27FC236}">
                  <a16:creationId xmlns:a16="http://schemas.microsoft.com/office/drawing/2014/main" id="{00000000-0008-0000-0400-00000B000000}"/>
                </a:ext>
              </a:extLst>
            </xdr:cNvPr>
            <xdr:cNvCxnSpPr/>
          </xdr:nvCxnSpPr>
          <xdr:spPr>
            <a:xfrm flipH="1">
              <a:off x="3858936" y="2302630"/>
              <a:ext cx="2566" cy="2160312"/>
            </a:xfrm>
            <a:prstGeom prst="line">
              <a:avLst/>
            </a:prstGeom>
            <a:ln w="28575">
              <a:solidFill>
                <a:schemeClr val="tx1"/>
              </a:solidFill>
              <a:prstDash val="dash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2" name="Straight Connector 11">
              <a:extLst>
                <a:ext uri="{FF2B5EF4-FFF2-40B4-BE49-F238E27FC236}">
                  <a16:creationId xmlns:a16="http://schemas.microsoft.com/office/drawing/2014/main" id="{00000000-0008-0000-0400-00000C000000}"/>
                </a:ext>
              </a:extLst>
            </xdr:cNvPr>
            <xdr:cNvCxnSpPr/>
          </xdr:nvCxnSpPr>
          <xdr:spPr>
            <a:xfrm flipH="1">
              <a:off x="5778197" y="2311692"/>
              <a:ext cx="7355" cy="2146941"/>
            </a:xfrm>
            <a:prstGeom prst="line">
              <a:avLst/>
            </a:prstGeom>
            <a:ln w="28575">
              <a:solidFill>
                <a:schemeClr val="tx1"/>
              </a:solidFill>
              <a:prstDash val="dash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3" name="TextBox 24">
              <a:extLst>
                <a:ext uri="{FF2B5EF4-FFF2-40B4-BE49-F238E27FC236}">
                  <a16:creationId xmlns:a16="http://schemas.microsoft.com/office/drawing/2014/main" id="{00000000-0008-0000-0400-00000D000000}"/>
                </a:ext>
              </a:extLst>
            </xdr:cNvPr>
            <xdr:cNvSpPr txBox="1"/>
          </xdr:nvSpPr>
          <xdr:spPr>
            <a:xfrm>
              <a:off x="2616261" y="2430077"/>
              <a:ext cx="1159292" cy="3693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/>
                <a:t>Near Field</a:t>
              </a:r>
            </a:p>
          </xdr:txBody>
        </xdr:sp>
        <xdr:sp macro="" textlink="">
          <xdr:nvSpPr>
            <xdr:cNvPr id="14" name="TextBox 25">
              <a:extLst>
                <a:ext uri="{FF2B5EF4-FFF2-40B4-BE49-F238E27FC236}">
                  <a16:creationId xmlns:a16="http://schemas.microsoft.com/office/drawing/2014/main" id="{00000000-0008-0000-0400-00000E000000}"/>
                </a:ext>
              </a:extLst>
            </xdr:cNvPr>
            <xdr:cNvSpPr txBox="1"/>
          </xdr:nvSpPr>
          <xdr:spPr>
            <a:xfrm>
              <a:off x="2661352" y="2960569"/>
              <a:ext cx="1081689" cy="34311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/>
                <a:t>S = </a:t>
              </a:r>
              <a:r>
                <a:rPr lang="en-US" sz="1800" kern="12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4P/ηA</a:t>
              </a:r>
              <a:endParaRPr lang="en-US"/>
            </a:p>
          </xdr:txBody>
        </xdr:sp>
        <xdr:sp macro="" textlink="">
          <xdr:nvSpPr>
            <xdr:cNvPr id="15" name="TextBox 26">
              <a:extLst>
                <a:ext uri="{FF2B5EF4-FFF2-40B4-BE49-F238E27FC236}">
                  <a16:creationId xmlns:a16="http://schemas.microsoft.com/office/drawing/2014/main" id="{00000000-0008-0000-0400-00000F000000}"/>
                </a:ext>
              </a:extLst>
            </xdr:cNvPr>
            <xdr:cNvSpPr txBox="1"/>
          </xdr:nvSpPr>
          <xdr:spPr>
            <a:xfrm>
              <a:off x="3868905" y="2425234"/>
              <a:ext cx="1935145" cy="3693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/>
                <a:t>Intermediate Field</a:t>
              </a:r>
            </a:p>
          </xdr:txBody>
        </xdr:sp>
        <xdr:sp macro="" textlink="">
          <xdr:nvSpPr>
            <xdr:cNvPr id="16" name="TextBox 27">
              <a:extLst>
                <a:ext uri="{FF2B5EF4-FFF2-40B4-BE49-F238E27FC236}">
                  <a16:creationId xmlns:a16="http://schemas.microsoft.com/office/drawing/2014/main" id="{00000000-0008-0000-0400-000010000000}"/>
                </a:ext>
              </a:extLst>
            </xdr:cNvPr>
            <xdr:cNvSpPr txBox="1"/>
          </xdr:nvSpPr>
          <xdr:spPr>
            <a:xfrm>
              <a:off x="3179263" y="4445874"/>
              <a:ext cx="1510914" cy="38638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/>
                <a:t>R = 0.25D</a:t>
              </a:r>
              <a:r>
                <a:rPr lang="en-US" baseline="30000"/>
                <a:t>2</a:t>
              </a:r>
              <a:r>
                <a:rPr lang="en-US"/>
                <a:t>/</a:t>
              </a:r>
              <a:r>
                <a:rPr lang="en-US">
                  <a:latin typeface="Symbol" panose="05050102010706020507" pitchFamily="18" charset="2"/>
                </a:rPr>
                <a:t>l</a:t>
              </a:r>
              <a:endParaRPr lang="en-US"/>
            </a:p>
          </xdr:txBody>
        </xdr:sp>
        <xdr:sp macro="" textlink="">
          <xdr:nvSpPr>
            <xdr:cNvPr id="17" name="TextBox 28">
              <a:extLst>
                <a:ext uri="{FF2B5EF4-FFF2-40B4-BE49-F238E27FC236}">
                  <a16:creationId xmlns:a16="http://schemas.microsoft.com/office/drawing/2014/main" id="{00000000-0008-0000-0400-000011000000}"/>
                </a:ext>
              </a:extLst>
            </xdr:cNvPr>
            <xdr:cNvSpPr txBox="1"/>
          </xdr:nvSpPr>
          <xdr:spPr>
            <a:xfrm>
              <a:off x="5148858" y="4445874"/>
              <a:ext cx="1258678" cy="3693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/>
                <a:t>R = 0.6D</a:t>
              </a:r>
              <a:r>
                <a:rPr lang="en-US" baseline="30000"/>
                <a:t>2</a:t>
              </a:r>
              <a:r>
                <a:rPr lang="en-US"/>
                <a:t>/</a:t>
              </a:r>
              <a:r>
                <a:rPr lang="en-US">
                  <a:latin typeface="Symbol" panose="05050102010706020507" pitchFamily="18" charset="2"/>
                </a:rPr>
                <a:t>l</a:t>
              </a:r>
              <a:endParaRPr lang="en-US"/>
            </a:p>
          </xdr:txBody>
        </xdr:sp>
        <xdr:sp macro="" textlink="">
          <xdr:nvSpPr>
            <xdr:cNvPr id="18" name="TextBox 29">
              <a:extLst>
                <a:ext uri="{FF2B5EF4-FFF2-40B4-BE49-F238E27FC236}">
                  <a16:creationId xmlns:a16="http://schemas.microsoft.com/office/drawing/2014/main" id="{00000000-0008-0000-0400-000012000000}"/>
                </a:ext>
              </a:extLst>
            </xdr:cNvPr>
            <xdr:cNvSpPr txBox="1"/>
          </xdr:nvSpPr>
          <xdr:spPr>
            <a:xfrm>
              <a:off x="4111949" y="2961802"/>
              <a:ext cx="1456617" cy="3693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/>
                <a:t>S = S</a:t>
              </a:r>
              <a:r>
                <a:rPr lang="en-US" baseline="-25000"/>
                <a:t>NF </a:t>
              </a:r>
              <a:r>
                <a:rPr lang="en-US"/>
                <a:t>R</a:t>
              </a:r>
              <a:r>
                <a:rPr lang="en-US" baseline="-25000"/>
                <a:t>NF </a:t>
              </a:r>
              <a:r>
                <a:rPr lang="en-US"/>
                <a:t>/ R</a:t>
              </a:r>
            </a:p>
          </xdr:txBody>
        </xdr:sp>
        <xdr:sp macro="" textlink="">
          <xdr:nvSpPr>
            <xdr:cNvPr id="19" name="TextBox 30">
              <a:extLst>
                <a:ext uri="{FF2B5EF4-FFF2-40B4-BE49-F238E27FC236}">
                  <a16:creationId xmlns:a16="http://schemas.microsoft.com/office/drawing/2014/main" id="{00000000-0008-0000-0400-000013000000}"/>
                </a:ext>
              </a:extLst>
            </xdr:cNvPr>
            <xdr:cNvSpPr txBox="1"/>
          </xdr:nvSpPr>
          <xdr:spPr>
            <a:xfrm>
              <a:off x="6142606" y="2434294"/>
              <a:ext cx="1000595" cy="3693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/>
                <a:t>Far Field</a:t>
              </a:r>
            </a:p>
          </xdr:txBody>
        </xdr:sp>
        <xdr:sp macro="" textlink="">
          <xdr:nvSpPr>
            <xdr:cNvPr id="20" name="TextBox 31">
              <a:extLst>
                <a:ext uri="{FF2B5EF4-FFF2-40B4-BE49-F238E27FC236}">
                  <a16:creationId xmlns:a16="http://schemas.microsoft.com/office/drawing/2014/main" id="{00000000-0008-0000-0400-000014000000}"/>
                </a:ext>
              </a:extLst>
            </xdr:cNvPr>
            <xdr:cNvSpPr txBox="1"/>
          </xdr:nvSpPr>
          <xdr:spPr>
            <a:xfrm>
              <a:off x="6009987" y="2961802"/>
              <a:ext cx="1462836" cy="3693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/>
                <a:t>S = P G / 4</a:t>
              </a:r>
              <a:r>
                <a:rPr lang="en-US">
                  <a:latin typeface="Symbol" panose="05050102010706020507" pitchFamily="18" charset="2"/>
                </a:rPr>
                <a:t>p</a:t>
              </a:r>
              <a:r>
                <a:rPr lang="en-US"/>
                <a:t>R</a:t>
              </a:r>
              <a:r>
                <a:rPr lang="en-US" baseline="30000"/>
                <a:t>2</a:t>
              </a:r>
              <a:endParaRPr lang="en-US"/>
            </a:p>
          </xdr:txBody>
        </xdr:sp>
        <xdr:sp macro="" textlink="">
          <xdr:nvSpPr>
            <xdr:cNvPr id="21" name="TextBox 32">
              <a:extLst>
                <a:ext uri="{FF2B5EF4-FFF2-40B4-BE49-F238E27FC236}">
                  <a16:creationId xmlns:a16="http://schemas.microsoft.com/office/drawing/2014/main" id="{00000000-0008-0000-0400-000015000000}"/>
                </a:ext>
              </a:extLst>
            </xdr:cNvPr>
            <xdr:cNvSpPr txBox="1"/>
          </xdr:nvSpPr>
          <xdr:spPr>
            <a:xfrm>
              <a:off x="2626228" y="3542957"/>
              <a:ext cx="1250663" cy="83099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200"/>
                <a:t>Maximum value</a:t>
              </a:r>
            </a:p>
            <a:p>
              <a:r>
                <a:rPr lang="en-US" sz="1200"/>
                <a:t>does not change</a:t>
              </a:r>
            </a:p>
            <a:p>
              <a:r>
                <a:rPr lang="en-US" sz="1200"/>
                <a:t>with distance</a:t>
              </a:r>
            </a:p>
            <a:p>
              <a:r>
                <a:rPr lang="en-US" sz="1200"/>
                <a:t>but oscillates</a:t>
              </a:r>
            </a:p>
          </xdr:txBody>
        </xdr:sp>
        <xdr:sp macro="" textlink="">
          <xdr:nvSpPr>
            <xdr:cNvPr id="22" name="TextBox 33">
              <a:extLst>
                <a:ext uri="{FF2B5EF4-FFF2-40B4-BE49-F238E27FC236}">
                  <a16:creationId xmlns:a16="http://schemas.microsoft.com/office/drawing/2014/main" id="{00000000-0008-0000-0400-000016000000}"/>
                </a:ext>
              </a:extLst>
            </xdr:cNvPr>
            <xdr:cNvSpPr txBox="1"/>
          </xdr:nvSpPr>
          <xdr:spPr>
            <a:xfrm>
              <a:off x="4120577" y="3565234"/>
              <a:ext cx="1431802" cy="64633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200"/>
                <a:t>Maximum value</a:t>
              </a:r>
            </a:p>
            <a:p>
              <a:r>
                <a:rPr lang="en-US" sz="1200"/>
                <a:t>decreases inversely</a:t>
              </a:r>
            </a:p>
            <a:p>
              <a:r>
                <a:rPr lang="en-US" sz="1200"/>
                <a:t>with distance</a:t>
              </a:r>
            </a:p>
          </xdr:txBody>
        </xdr:sp>
        <xdr:sp macro="" textlink="">
          <xdr:nvSpPr>
            <xdr:cNvPr id="23" name="TextBox 34">
              <a:extLst>
                <a:ext uri="{FF2B5EF4-FFF2-40B4-BE49-F238E27FC236}">
                  <a16:creationId xmlns:a16="http://schemas.microsoft.com/office/drawing/2014/main" id="{00000000-0008-0000-0400-000017000000}"/>
                </a:ext>
              </a:extLst>
            </xdr:cNvPr>
            <xdr:cNvSpPr txBox="1"/>
          </xdr:nvSpPr>
          <xdr:spPr>
            <a:xfrm>
              <a:off x="5994113" y="3565234"/>
              <a:ext cx="1720343" cy="64633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200"/>
                <a:t>Maximum value</a:t>
              </a:r>
            </a:p>
            <a:p>
              <a:r>
                <a:rPr lang="en-US" sz="1200"/>
                <a:t>decreases inversely with</a:t>
              </a:r>
            </a:p>
            <a:p>
              <a:r>
                <a:rPr lang="en-US" sz="1200"/>
                <a:t>square of distance</a:t>
              </a:r>
            </a:p>
          </xdr:txBody>
        </xdr:sp>
      </xdr:grpSp>
    </xdr:grpSp>
    <xdr:clientData/>
  </xdr:twoCellAnchor>
  <xdr:twoCellAnchor>
    <xdr:from>
      <xdr:col>11</xdr:col>
      <xdr:colOff>376237</xdr:colOff>
      <xdr:row>8</xdr:row>
      <xdr:rowOff>80964</xdr:rowOff>
    </xdr:from>
    <xdr:to>
      <xdr:col>12</xdr:col>
      <xdr:colOff>176212</xdr:colOff>
      <xdr:row>9</xdr:row>
      <xdr:rowOff>176214</xdr:rowOff>
    </xdr:to>
    <xdr:sp macro="" textlink="">
      <xdr:nvSpPr>
        <xdr:cNvPr id="24" name="Isosceles Triangle 23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/>
      </xdr:nvSpPr>
      <xdr:spPr>
        <a:xfrm rot="5400000">
          <a:off x="7515225" y="1695451"/>
          <a:ext cx="323850" cy="409575"/>
        </a:xfrm>
        <a:prstGeom prst="triangle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342900</xdr:colOff>
      <xdr:row>4</xdr:row>
      <xdr:rowOff>200025</xdr:rowOff>
    </xdr:from>
    <xdr:to>
      <xdr:col>11</xdr:col>
      <xdr:colOff>376238</xdr:colOff>
      <xdr:row>8</xdr:row>
      <xdr:rowOff>80964</xdr:rowOff>
    </xdr:to>
    <xdr:cxnSp macro="">
      <xdr:nvCxnSpPr>
        <xdr:cNvPr id="25" name="Straight Arrow Connector 24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CxnSpPr>
          <a:endCxn id="24" idx="2"/>
        </xdr:cNvCxnSpPr>
      </xdr:nvCxnSpPr>
      <xdr:spPr>
        <a:xfrm>
          <a:off x="6715125" y="1038225"/>
          <a:ext cx="757238" cy="700089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581025</xdr:colOff>
      <xdr:row>3</xdr:row>
      <xdr:rowOff>219075</xdr:rowOff>
    </xdr:from>
    <xdr:to>
      <xdr:col>12</xdr:col>
      <xdr:colOff>194860</xdr:colOff>
      <xdr:row>4</xdr:row>
      <xdr:rowOff>26710</xdr:rowOff>
    </xdr:to>
    <xdr:cxnSp macro="">
      <xdr:nvCxnSpPr>
        <xdr:cNvPr id="26" name="Straight Arrow Connector 25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CxnSpPr>
          <a:endCxn id="3" idx="2"/>
        </xdr:cNvCxnSpPr>
      </xdr:nvCxnSpPr>
      <xdr:spPr>
        <a:xfrm>
          <a:off x="7677150" y="790575"/>
          <a:ext cx="223435" cy="7433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295275</xdr:colOff>
      <xdr:row>15</xdr:row>
      <xdr:rowOff>57150</xdr:rowOff>
    </xdr:from>
    <xdr:to>
      <xdr:col>12</xdr:col>
      <xdr:colOff>304800</xdr:colOff>
      <xdr:row>18</xdr:row>
      <xdr:rowOff>209550</xdr:rowOff>
    </xdr:to>
    <xdr:cxnSp macro="">
      <xdr:nvCxnSpPr>
        <xdr:cNvPr id="28" name="Straight Arrow Connector 27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CxnSpPr/>
      </xdr:nvCxnSpPr>
      <xdr:spPr>
        <a:xfrm>
          <a:off x="8001000" y="3171825"/>
          <a:ext cx="9525" cy="752475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3:S25"/>
  <sheetViews>
    <sheetView tabSelected="1" topLeftCell="A6" workbookViewId="0">
      <selection activeCell="I20" sqref="I20"/>
    </sheetView>
  </sheetViews>
  <sheetFormatPr defaultRowHeight="15" x14ac:dyDescent="0.25"/>
  <cols>
    <col min="6" max="6" width="13.7109375" bestFit="1" customWidth="1"/>
    <col min="10" max="10" width="8.7109375" customWidth="1"/>
    <col min="11" max="11" width="10.85546875" customWidth="1"/>
  </cols>
  <sheetData>
    <row r="3" spans="2:19" x14ac:dyDescent="0.25">
      <c r="B3" t="s">
        <v>0</v>
      </c>
    </row>
    <row r="4" spans="2:19" ht="21" x14ac:dyDescent="0.3">
      <c r="B4" t="s">
        <v>1</v>
      </c>
      <c r="J4" s="6" t="s">
        <v>36</v>
      </c>
      <c r="K4" s="7">
        <f>F15</f>
        <v>22.116065109695683</v>
      </c>
      <c r="L4" s="4" t="s">
        <v>35</v>
      </c>
      <c r="M4" s="6" t="s">
        <v>14</v>
      </c>
      <c r="N4" s="8">
        <f>$F$19</f>
        <v>33.630140187773073</v>
      </c>
      <c r="O4" s="4" t="s">
        <v>15</v>
      </c>
      <c r="Q4" s="6" t="s">
        <v>16</v>
      </c>
      <c r="R4" s="7">
        <f>$F$21</f>
        <v>6.2302333412637001</v>
      </c>
      <c r="S4" s="4" t="s">
        <v>15</v>
      </c>
    </row>
    <row r="5" spans="2:19" ht="18.75" x14ac:dyDescent="0.3">
      <c r="B5" t="s">
        <v>2</v>
      </c>
      <c r="J5" s="6" t="s">
        <v>36</v>
      </c>
      <c r="K5" s="7">
        <f>F16</f>
        <v>50955.414012738845</v>
      </c>
      <c r="L5" s="4" t="s">
        <v>35</v>
      </c>
    </row>
    <row r="6" spans="2:19" x14ac:dyDescent="0.25">
      <c r="B6" t="s">
        <v>3</v>
      </c>
    </row>
    <row r="8" spans="2:19" ht="15.75" thickBot="1" x14ac:dyDescent="0.3"/>
    <row r="9" spans="2:19" ht="18" thickBot="1" x14ac:dyDescent="0.3">
      <c r="B9" t="s">
        <v>31</v>
      </c>
      <c r="F9" s="2">
        <v>2.4</v>
      </c>
      <c r="G9" t="s">
        <v>26</v>
      </c>
      <c r="H9" t="s">
        <v>8</v>
      </c>
      <c r="I9" s="1">
        <f>3.14*(F9^2)/4</f>
        <v>4.5216000000000003</v>
      </c>
      <c r="J9" t="s">
        <v>17</v>
      </c>
    </row>
    <row r="10" spans="2:19" ht="18" thickBot="1" x14ac:dyDescent="0.3">
      <c r="B10" t="s">
        <v>32</v>
      </c>
      <c r="F10" s="2">
        <v>5</v>
      </c>
      <c r="G10" t="s">
        <v>27</v>
      </c>
      <c r="H10" t="s">
        <v>25</v>
      </c>
      <c r="I10" s="1">
        <f>0.0001*3.14*(F10^2)/4</f>
        <v>1.9625000000000003E-3</v>
      </c>
      <c r="J10" t="s">
        <v>17</v>
      </c>
    </row>
    <row r="11" spans="2:19" ht="15.75" thickBot="1" x14ac:dyDescent="0.3">
      <c r="B11" t="s">
        <v>33</v>
      </c>
      <c r="F11" s="2">
        <v>14.3</v>
      </c>
      <c r="G11" t="s">
        <v>28</v>
      </c>
      <c r="H11" t="s">
        <v>9</v>
      </c>
      <c r="I11" s="1">
        <f>10^(I12/10)</f>
        <v>85113.803820237721</v>
      </c>
      <c r="J11" t="s">
        <v>18</v>
      </c>
    </row>
    <row r="12" spans="2:19" ht="15.75" thickBot="1" x14ac:dyDescent="0.3">
      <c r="B12" t="s">
        <v>34</v>
      </c>
      <c r="F12" s="2">
        <v>25</v>
      </c>
      <c r="G12" t="s">
        <v>29</v>
      </c>
      <c r="H12" t="s">
        <v>10</v>
      </c>
      <c r="I12" s="1">
        <v>49.3</v>
      </c>
      <c r="J12" t="s">
        <v>19</v>
      </c>
    </row>
    <row r="13" spans="2:19" ht="15.75" thickBot="1" x14ac:dyDescent="0.3">
      <c r="B13" t="s">
        <v>20</v>
      </c>
      <c r="F13" s="9">
        <f>100*I11*I13*I13/(PI()*PI()*F9*F9)</f>
        <v>65.762631336685388</v>
      </c>
      <c r="G13" t="s">
        <v>30</v>
      </c>
      <c r="H13" s="3" t="s">
        <v>11</v>
      </c>
      <c r="I13" s="1">
        <f>0.2997/F11</f>
        <v>2.0958041958041958E-2</v>
      </c>
      <c r="J13" t="s">
        <v>13</v>
      </c>
    </row>
    <row r="14" spans="2:19" ht="15.75" thickBot="1" x14ac:dyDescent="0.3"/>
    <row r="15" spans="2:19" ht="15.75" thickBot="1" x14ac:dyDescent="0.3">
      <c r="B15" t="s">
        <v>38</v>
      </c>
      <c r="F15" s="2">
        <f>4*F12/I9</f>
        <v>22.116065109695683</v>
      </c>
      <c r="G15" t="s">
        <v>35</v>
      </c>
    </row>
    <row r="16" spans="2:19" ht="15.75" thickBot="1" x14ac:dyDescent="0.3">
      <c r="B16" t="s">
        <v>37</v>
      </c>
      <c r="F16" s="2">
        <f>4*F12/I10</f>
        <v>50955.414012738845</v>
      </c>
      <c r="G16" t="s">
        <v>35</v>
      </c>
    </row>
    <row r="17" spans="2:19" ht="15.75" thickBot="1" x14ac:dyDescent="0.3">
      <c r="B17" t="s">
        <v>40</v>
      </c>
      <c r="F17" s="2">
        <f>F12/I9</f>
        <v>5.5290162774239207</v>
      </c>
      <c r="G17" t="s">
        <v>39</v>
      </c>
    </row>
    <row r="18" spans="2:19" ht="15.75" thickBot="1" x14ac:dyDescent="0.3">
      <c r="B18" t="s">
        <v>7</v>
      </c>
      <c r="F18" s="2">
        <f>(0.25*(F9^2))/I13</f>
        <v>68.708708708708699</v>
      </c>
      <c r="G18" t="s">
        <v>26</v>
      </c>
    </row>
    <row r="19" spans="2:19" ht="19.5" thickBot="1" x14ac:dyDescent="0.35">
      <c r="B19" t="s">
        <v>5</v>
      </c>
      <c r="F19" s="2">
        <f>(4*100*F12)/(3.14*((F9^2)/4)*F13)</f>
        <v>33.630140187773073</v>
      </c>
      <c r="G19" t="s">
        <v>35</v>
      </c>
      <c r="N19" s="5" t="s">
        <v>12</v>
      </c>
      <c r="O19" s="8">
        <f>$F$18</f>
        <v>68.708708708708699</v>
      </c>
      <c r="P19" s="4" t="s">
        <v>13</v>
      </c>
      <c r="Q19" s="6" t="s">
        <v>12</v>
      </c>
      <c r="R19" s="8">
        <f>$F$20</f>
        <v>164.90090090090089</v>
      </c>
      <c r="S19" s="4" t="s">
        <v>13</v>
      </c>
    </row>
    <row r="20" spans="2:19" ht="19.5" thickBot="1" x14ac:dyDescent="0.35">
      <c r="B20" t="s">
        <v>4</v>
      </c>
      <c r="F20" s="2">
        <f>0.6*(F9^2)/I13</f>
        <v>164.90090090090089</v>
      </c>
      <c r="G20" t="s">
        <v>26</v>
      </c>
      <c r="L20" s="6" t="s">
        <v>36</v>
      </c>
      <c r="M20" s="7">
        <f>F17</f>
        <v>5.5290162774239207</v>
      </c>
      <c r="N20" s="4" t="s">
        <v>35</v>
      </c>
    </row>
    <row r="21" spans="2:19" ht="15.75" thickBot="1" x14ac:dyDescent="0.3">
      <c r="B21" t="s">
        <v>6</v>
      </c>
      <c r="F21" s="2">
        <f>(F12*I11)/(4*3.14*(F20^2))</f>
        <v>6.2302333412637001</v>
      </c>
      <c r="G21" t="s">
        <v>35</v>
      </c>
    </row>
    <row r="22" spans="2:19" x14ac:dyDescent="0.25">
      <c r="B22" t="s">
        <v>21</v>
      </c>
      <c r="F22">
        <f>IF(F11&lt;0.3,2,IF(F11&gt;1.5,10,F11*8000/1200))</f>
        <v>10</v>
      </c>
      <c r="G22" t="s">
        <v>35</v>
      </c>
    </row>
    <row r="23" spans="2:19" x14ac:dyDescent="0.25">
      <c r="B23" t="s">
        <v>22</v>
      </c>
      <c r="F23">
        <f>IF(F12&lt;0.3,10,IF(F12&gt;1.5,50,F12*40000/1200))</f>
        <v>50</v>
      </c>
      <c r="G23" t="s">
        <v>35</v>
      </c>
    </row>
    <row r="24" spans="2:19" x14ac:dyDescent="0.25">
      <c r="B24" t="s">
        <v>23</v>
      </c>
    </row>
    <row r="25" spans="2:19" x14ac:dyDescent="0.25">
      <c r="B25" t="s">
        <v>24</v>
      </c>
    </row>
  </sheetData>
  <conditionalFormatting sqref="F19">
    <cfRule type="cellIs" dxfId="12" priority="10" operator="greaterThan">
      <formula>50</formula>
    </cfRule>
    <cfRule type="cellIs" dxfId="11" priority="11" operator="between">
      <formula>10</formula>
      <formula>49.99</formula>
    </cfRule>
    <cfRule type="cellIs" dxfId="10" priority="13" operator="lessThan">
      <formula>10</formula>
    </cfRule>
  </conditionalFormatting>
  <conditionalFormatting sqref="F21">
    <cfRule type="cellIs" dxfId="9" priority="8" operator="greaterThan">
      <formula>50</formula>
    </cfRule>
    <cfRule type="cellIs" dxfId="8" priority="9" operator="between">
      <formula>10.01</formula>
      <formula>50</formula>
    </cfRule>
    <cfRule type="cellIs" dxfId="7" priority="12" operator="lessThan">
      <formula>10</formula>
    </cfRule>
  </conditionalFormatting>
  <conditionalFormatting sqref="N4">
    <cfRule type="cellIs" dxfId="6" priority="5" operator="greaterThan">
      <formula>50</formula>
    </cfRule>
    <cfRule type="cellIs" dxfId="5" priority="6" operator="between">
      <formula>10</formula>
      <formula>50</formula>
    </cfRule>
    <cfRule type="cellIs" dxfId="4" priority="7" operator="lessThan">
      <formula>10</formula>
    </cfRule>
  </conditionalFormatting>
  <conditionalFormatting sqref="R4">
    <cfRule type="cellIs" dxfId="3" priority="1" operator="greaterThan">
      <formula>50</formula>
    </cfRule>
    <cfRule type="cellIs" dxfId="2" priority="2" operator="between">
      <formula>10</formula>
      <formula>50</formula>
    </cfRule>
    <cfRule type="cellIs" dxfId="1" priority="3" operator="between">
      <formula>10</formula>
      <formula>50</formula>
    </cfRule>
    <cfRule type="cellIs" dxfId="0" priority="4" operator="lessThan">
      <formula>10</formula>
    </cfRule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FAI_Ku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Johnson</dc:creator>
  <cp:lastModifiedBy>Adams, Jonathan R  (FAA)</cp:lastModifiedBy>
  <dcterms:created xsi:type="dcterms:W3CDTF">2022-01-27T15:22:38Z</dcterms:created>
  <dcterms:modified xsi:type="dcterms:W3CDTF">2026-07-10T18:15:57Z</dcterms:modified>
</cp:coreProperties>
</file>