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9"/>
  <workbookPr/>
  <mc:AlternateContent xmlns:mc="http://schemas.openxmlformats.org/markup-compatibility/2006">
    <mc:Choice Requires="x15">
      <x15ac:absPath xmlns:x15ac="http://schemas.microsoft.com/office/spreadsheetml/2010/11/ac" url="https://impulsespace.sharepoint.us/sites/All/Shared Documents/Vehicle Engineering/Thermal/mira/mira_v2/Demise/LEO4/"/>
    </mc:Choice>
  </mc:AlternateContent>
  <xr:revisionPtr revIDLastSave="2" documentId="8_{A98252D1-6D47-4793-BEE4-09F8986FD6C7}" xr6:coauthVersionLast="47" xr6:coauthVersionMax="47" xr10:uidLastSave="{F7E4974E-6500-4EA1-9BB9-20F67375DFF4}"/>
  <bookViews>
    <workbookView xWindow="16590" yWindow="660" windowWidth="32265" windowHeight="18000" xr2:uid="{00000000-000D-0000-FFFF-FFFF00000000}"/>
  </bookViews>
  <sheets>
    <sheet name="Results_88deg" sheetId="5" r:id="rId1"/>
    <sheet name="Modeling" sheetId="3" r:id="rId2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4" i="5" l="1"/>
  <c r="N44" i="5"/>
  <c r="L44" i="5"/>
  <c r="H44" i="5"/>
  <c r="Q43" i="5"/>
  <c r="N43" i="5"/>
  <c r="L43" i="5"/>
  <c r="H43" i="5"/>
  <c r="Q42" i="5"/>
  <c r="N42" i="5"/>
  <c r="L42" i="5"/>
  <c r="H42" i="5"/>
  <c r="Q41" i="5"/>
  <c r="N41" i="5"/>
  <c r="L41" i="5"/>
  <c r="H41" i="5"/>
  <c r="Q40" i="5"/>
  <c r="N40" i="5"/>
  <c r="L40" i="5"/>
  <c r="H40" i="5"/>
  <c r="Q39" i="5"/>
  <c r="N39" i="5"/>
  <c r="T4" i="5" s="1"/>
  <c r="L39" i="5"/>
  <c r="H39" i="5"/>
  <c r="Q38" i="5"/>
  <c r="N38" i="5"/>
  <c r="L38" i="5"/>
  <c r="H38" i="5"/>
  <c r="Q37" i="5"/>
  <c r="N37" i="5"/>
  <c r="L37" i="5"/>
  <c r="H37" i="5"/>
  <c r="Q36" i="5"/>
  <c r="N36" i="5"/>
  <c r="L36" i="5"/>
  <c r="H36" i="5"/>
  <c r="Q35" i="5"/>
  <c r="N35" i="5"/>
  <c r="L35" i="5"/>
  <c r="H35" i="5"/>
  <c r="Q34" i="5"/>
  <c r="N34" i="5"/>
  <c r="L34" i="5"/>
  <c r="H34" i="5"/>
  <c r="Q33" i="5"/>
  <c r="N33" i="5"/>
  <c r="L33" i="5"/>
  <c r="H33" i="5"/>
  <c r="Q32" i="5"/>
  <c r="N32" i="5"/>
  <c r="L32" i="5"/>
  <c r="H32" i="5"/>
  <c r="Q31" i="5"/>
  <c r="N31" i="5"/>
  <c r="L31" i="5"/>
  <c r="H31" i="5"/>
  <c r="Q30" i="5"/>
  <c r="N30" i="5"/>
  <c r="L30" i="5"/>
  <c r="H30" i="5"/>
  <c r="Q29" i="5"/>
  <c r="N29" i="5"/>
  <c r="L29" i="5"/>
  <c r="H29" i="5"/>
  <c r="Q28" i="5"/>
  <c r="N28" i="5"/>
  <c r="L28" i="5"/>
  <c r="H28" i="5"/>
  <c r="Q27" i="5"/>
  <c r="N27" i="5"/>
  <c r="L27" i="5"/>
  <c r="H27" i="5"/>
  <c r="Q26" i="5"/>
  <c r="N26" i="5"/>
  <c r="L26" i="5"/>
  <c r="H26" i="5"/>
  <c r="Q25" i="5"/>
  <c r="N25" i="5"/>
  <c r="L25" i="5"/>
  <c r="H25" i="5"/>
  <c r="Q24" i="5"/>
  <c r="N24" i="5"/>
  <c r="L24" i="5"/>
  <c r="H24" i="5"/>
  <c r="Q23" i="5"/>
  <c r="N23" i="5"/>
  <c r="L23" i="5"/>
  <c r="H23" i="5"/>
  <c r="Q22" i="5"/>
  <c r="N22" i="5"/>
  <c r="L22" i="5"/>
  <c r="H22" i="5"/>
  <c r="Q21" i="5"/>
  <c r="N21" i="5"/>
  <c r="L21" i="5"/>
  <c r="H21" i="5"/>
  <c r="Q20" i="5"/>
  <c r="N20" i="5"/>
  <c r="L20" i="5"/>
  <c r="H20" i="5"/>
  <c r="Q19" i="5"/>
  <c r="N19" i="5"/>
  <c r="L19" i="5"/>
  <c r="H19" i="5"/>
  <c r="Q18" i="5"/>
  <c r="N18" i="5"/>
  <c r="L18" i="5"/>
  <c r="H18" i="5"/>
  <c r="Q17" i="5"/>
  <c r="N17" i="5"/>
  <c r="L17" i="5"/>
  <c r="H17" i="5"/>
  <c r="Q16" i="5"/>
  <c r="N16" i="5"/>
  <c r="L16" i="5"/>
  <c r="H16" i="5"/>
  <c r="Q15" i="5"/>
  <c r="N15" i="5"/>
  <c r="L15" i="5"/>
  <c r="H15" i="5"/>
  <c r="Q14" i="5"/>
  <c r="N14" i="5"/>
  <c r="L14" i="5"/>
  <c r="H14" i="5"/>
  <c r="Q13" i="5"/>
  <c r="N13" i="5"/>
  <c r="L13" i="5"/>
  <c r="H13" i="5"/>
  <c r="Q12" i="5"/>
  <c r="N12" i="5"/>
  <c r="L12" i="5"/>
  <c r="H12" i="5"/>
  <c r="Q11" i="5"/>
  <c r="N11" i="5"/>
  <c r="L11" i="5"/>
  <c r="H11" i="5"/>
  <c r="Q10" i="5"/>
  <c r="N10" i="5"/>
  <c r="L10" i="5"/>
  <c r="H10" i="5"/>
  <c r="Q9" i="5"/>
  <c r="N9" i="5"/>
  <c r="L9" i="5"/>
  <c r="H9" i="5"/>
  <c r="Q8" i="5"/>
  <c r="N8" i="5"/>
  <c r="L8" i="5"/>
  <c r="H8" i="5"/>
  <c r="Q7" i="5"/>
  <c r="T2" i="5" s="1"/>
  <c r="N7" i="5"/>
  <c r="L7" i="5"/>
  <c r="H7" i="5"/>
  <c r="Q6" i="5"/>
  <c r="N6" i="5"/>
  <c r="L6" i="5"/>
  <c r="H6" i="5"/>
  <c r="Q5" i="5"/>
  <c r="N5" i="5"/>
  <c r="L5" i="5"/>
  <c r="H5" i="5"/>
  <c r="Q4" i="5"/>
  <c r="S2" i="5" s="1"/>
  <c r="N4" i="5"/>
  <c r="L4" i="5"/>
  <c r="H4" i="5"/>
  <c r="Q3" i="5"/>
  <c r="N3" i="5"/>
  <c r="L3" i="5"/>
  <c r="H3" i="5"/>
  <c r="Q2" i="5"/>
  <c r="S7" i="5" s="1"/>
  <c r="N2" i="5"/>
  <c r="L2" i="5"/>
  <c r="H2" i="5"/>
  <c r="T5" i="5" l="1"/>
  <c r="T6" i="5" s="1"/>
</calcChain>
</file>

<file path=xl/sharedStrings.xml><?xml version="1.0" encoding="utf-8"?>
<sst xmlns="http://schemas.openxmlformats.org/spreadsheetml/2006/main" count="295" uniqueCount="89">
  <si>
    <t>ID</t>
  </si>
  <si>
    <t>Subsystem/Item Name</t>
  </si>
  <si>
    <t>Parent</t>
  </si>
  <si>
    <t>Qty</t>
  </si>
  <si>
    <t>Material</t>
  </si>
  <si>
    <t>Body Type</t>
  </si>
  <si>
    <t>Initial Mass (kg)</t>
  </si>
  <si>
    <t>Total Initial Mass</t>
  </si>
  <si>
    <t>Demise Altitude (km)</t>
  </si>
  <si>
    <t>DCA (m2)</t>
  </si>
  <si>
    <t>Impact Mass (kg)</t>
  </si>
  <si>
    <t>Total Impact Mass (kg)</t>
  </si>
  <si>
    <t>DR (km)</t>
  </si>
  <si>
    <t>Surv. DR (km)</t>
  </si>
  <si>
    <t>KE (J)</t>
  </si>
  <si>
    <t>Impact Velocity (m/s)</t>
  </si>
  <si>
    <t>Total DCA</t>
  </si>
  <si>
    <t>Surviving: &lt;=15J KE</t>
  </si>
  <si>
    <t>Surviving: &gt;15J KE</t>
  </si>
  <si>
    <t>Aluminum 6061-T6</t>
  </si>
  <si>
    <t>Box</t>
  </si>
  <si>
    <t>Breakup Downrange (km)</t>
  </si>
  <si>
    <t>Antenna Panel (NOMEX Honeycomb)</t>
  </si>
  <si>
    <t>Multiple Materials</t>
  </si>
  <si>
    <t>Footprint</t>
  </si>
  <si>
    <t>Solar Array Structure 1</t>
  </si>
  <si>
    <t>Heel (km)</t>
  </si>
  <si>
    <t>Solar Array Structure 2</t>
  </si>
  <si>
    <t>Toe (km)</t>
  </si>
  <si>
    <t>Core Structure</t>
  </si>
  <si>
    <t>Length (km)</t>
  </si>
  <si>
    <t>SADA</t>
  </si>
  <si>
    <t>Titanium (6 Al-4 V)</t>
  </si>
  <si>
    <t>EBAD 9104 Flyaway</t>
  </si>
  <si>
    <t>Cylinder</t>
  </si>
  <si>
    <t>Avionics Vault</t>
  </si>
  <si>
    <t>2028 Reentry @ 88.0 deg inc</t>
  </si>
  <si>
    <t>Thruster Bracket [Aluminum]</t>
  </si>
  <si>
    <t>Aluminum - generic</t>
  </si>
  <si>
    <t>Flat Plate</t>
  </si>
  <si>
    <t>PATCH ANTENNA; HIGH GAIN; UPLINK; S-BAND</t>
  </si>
  <si>
    <t>FR-4</t>
  </si>
  <si>
    <t>m2 allowed</t>
  </si>
  <si>
    <t>GNSS ANTENNA</t>
  </si>
  <si>
    <t>PATCH ANTENNA; HIGH GAIN; DOWNLINK; X-BAND</t>
  </si>
  <si>
    <t>ANTENNA; S-BAND; ANYSIGNAL</t>
  </si>
  <si>
    <t>ANTENNA; X-BAND; ANYSIGNAL</t>
  </si>
  <si>
    <t>Chassis</t>
  </si>
  <si>
    <t>1/4" Flight Service Valve</t>
  </si>
  <si>
    <t>Steel AISI 304</t>
  </si>
  <si>
    <t>Adapter; Tank to Service Valve</t>
  </si>
  <si>
    <t>Burst Disk/Relief Valve Assy</t>
  </si>
  <si>
    <t>Aluminum 7075-T6</t>
  </si>
  <si>
    <t>Assy; Burst Disk/Relief Valve</t>
  </si>
  <si>
    <t>1/4" Solenoid Valve Assy</t>
  </si>
  <si>
    <t>HOUSING; WELDED FLIGHT PT</t>
  </si>
  <si>
    <t>COIL-ON-PLUG ASSEMBLY (SHORT SPARKER)</t>
  </si>
  <si>
    <t>Steel 17-4 ph</t>
  </si>
  <si>
    <t>Thuruster; Saiph</t>
  </si>
  <si>
    <t>Inconel 625</t>
  </si>
  <si>
    <t>ASSY; RCS Valve</t>
  </si>
  <si>
    <t>Assy; Accumulator; Ox</t>
  </si>
  <si>
    <t>Weldment; Manifold; Nitrous</t>
  </si>
  <si>
    <t>Nitrous Accumafold Box</t>
  </si>
  <si>
    <t>Assy; Accumulator; Fuel</t>
  </si>
  <si>
    <t>Weldment; Manifold; Ethane</t>
  </si>
  <si>
    <t>Ethane Accumafold Box</t>
  </si>
  <si>
    <t>WHEEL; REACTION WHEEL</t>
  </si>
  <si>
    <t>Avionics Battery Holder</t>
  </si>
  <si>
    <t>Nylon</t>
  </si>
  <si>
    <t>Avionics Circuit Boards</t>
  </si>
  <si>
    <t>Avionics Batteries</t>
  </si>
  <si>
    <t>Pillow Block and Spherical Inner Ring</t>
  </si>
  <si>
    <t>COPV</t>
  </si>
  <si>
    <t>Hemisphere Cylinder</t>
  </si>
  <si>
    <t>PRESSURE SENSOR; MICROSENSOR</t>
  </si>
  <si>
    <t>Stainless Steel (generic)</t>
  </si>
  <si>
    <t>SECONDARY COIL; 32 AWG POLYMIDE MAGNET WIRE</t>
  </si>
  <si>
    <t>Copper Alloy</t>
  </si>
  <si>
    <t>Parent Survived</t>
  </si>
  <si>
    <t>SHAFT; REACTION WHEEL</t>
  </si>
  <si>
    <t>BEARING; DEEP GROOVE; 22MM OD; 7MM ID</t>
  </si>
  <si>
    <t>BEARING; DEEP GRROVE; 52MM OD; 40MM ID</t>
  </si>
  <si>
    <t>Disk</t>
  </si>
  <si>
    <t>RB-01210-C KOLLMORGEN DCBL FRAMLESS MOTOR</t>
  </si>
  <si>
    <t>BRUSHLESS RESOLVER; 15 SIZE; TAMAGAWA</t>
  </si>
  <si>
    <t>Diam/Width</t>
  </si>
  <si>
    <t>Length</t>
  </si>
  <si>
    <t>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</si>
</sst>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8C8C"/>
        <bgColor indexed="64"/>
      </patternFill>
    </fill>
    <fill>
      <patternFill patternType="solid">
        <fgColor rgb="FF8CFF8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7FFB7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3" fillId="6" borderId="0" xfId="0" applyFont="1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3" fillId="7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0" fillId="9" borderId="0" xfId="0" applyFill="1"/>
    <xf numFmtId="1" fontId="0" fillId="9" borderId="0" xfId="0" applyNumberFormat="1" applyFill="1" applyAlignment="1">
      <alignment horizontal="left"/>
    </xf>
    <xf numFmtId="164" fontId="1" fillId="2" borderId="0" xfId="1" applyNumberFormat="1" applyAlignment="1">
      <alignment horizontal="left"/>
    </xf>
    <xf numFmtId="0" fontId="1" fillId="2" borderId="0" xfId="1"/>
    <xf numFmtId="1" fontId="2" fillId="0" borderId="0" xfId="2" applyNumberFormat="1" applyAlignment="1">
      <alignment horizontal="left"/>
    </xf>
    <xf numFmtId="0" fontId="2" fillId="0" borderId="0" xfId="2"/>
    <xf numFmtId="0" fontId="0" fillId="5" borderId="0" xfId="0" applyFill="1" applyAlignment="1">
      <alignment horizontal="left"/>
    </xf>
    <xf numFmtId="0" fontId="0" fillId="5" borderId="0" xfId="0" applyFill="1"/>
    <xf numFmtId="0" fontId="0" fillId="11" borderId="0" xfId="0" applyFill="1" applyAlignment="1">
      <alignment horizontal="left"/>
    </xf>
    <xf numFmtId="0" fontId="0" fillId="11" borderId="0" xfId="0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10" borderId="0" xfId="0" applyFont="1" applyFill="1" applyAlignment="1">
      <alignment horizontal="center"/>
    </xf>
  </cellXfs>
  <cellStyles count="3">
    <cellStyle name="Explanatory Text" xfId="2" builtinId="53"/>
    <cellStyle name="Neutral" xfId="1" builtinId="28"/>
    <cellStyle name="Normal" xfId="0" builtinId="0"/>
  </cellStyles>
  <dxfs count="6">
    <dxf>
      <numFmt numFmtId="165" formatCode="&quot;--&quot;"/>
      <fill>
        <patternFill>
          <bgColor theme="0" tint="-0.14996795556505021"/>
        </patternFill>
      </fill>
    </dxf>
    <dxf>
      <numFmt numFmtId="165" formatCode="&quot;--&quot;"/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3737"/>
        </patternFill>
      </fill>
    </dxf>
    <dxf>
      <fill>
        <patternFill>
          <bgColor rgb="FFFF8C8C"/>
        </patternFill>
      </fill>
    </dxf>
    <dxf>
      <fill>
        <patternFill>
          <bgColor rgb="FF8CFF8C"/>
        </patternFill>
      </fill>
    </dxf>
  </dxfs>
  <tableStyles count="0" defaultTableStyle="TableStyleMedium2" defaultPivotStyle="PivotStyleLight16"/>
  <colors>
    <mruColors>
      <color rgb="FFFF3737"/>
      <color rgb="FFFFB7B7"/>
      <color rgb="FFB7FFB7"/>
      <color rgb="FFFF8C8C"/>
      <color rgb="FF8CFF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ECE9-AEA4-4638-A7B9-4A0BA6EB2D89}">
  <dimension ref="A1:W44"/>
  <sheetViews>
    <sheetView tabSelected="1" zoomScale="85" zoomScaleNormal="85" workbookViewId="0">
      <selection activeCell="S30" sqref="S30"/>
    </sheetView>
  </sheetViews>
  <sheetFormatPr defaultRowHeight="15"/>
  <cols>
    <col min="1" max="1" width="4.140625" style="3" customWidth="1"/>
    <col min="2" max="2" width="51.7109375" bestFit="1" customWidth="1"/>
    <col min="3" max="3" width="7.5703125" customWidth="1"/>
    <col min="4" max="4" width="4.42578125" customWidth="1"/>
    <col min="5" max="5" width="18.28515625" bestFit="1" customWidth="1"/>
    <col min="6" max="6" width="9.42578125" bestFit="1" customWidth="1"/>
    <col min="7" max="7" width="11.140625" customWidth="1"/>
    <col min="8" max="9" width="10.7109375" customWidth="1"/>
    <col min="10" max="10" width="6.85546875" customWidth="1"/>
    <col min="11" max="11" width="8.42578125" customWidth="1"/>
    <col min="12" max="12" width="12.140625" customWidth="1"/>
    <col min="13" max="13" width="8" bestFit="1" customWidth="1"/>
    <col min="14" max="14" width="9.42578125" customWidth="1"/>
    <col min="15" max="15" width="6.42578125" customWidth="1"/>
    <col min="16" max="16" width="10.85546875" customWidth="1"/>
    <col min="17" max="17" width="7.28515625" customWidth="1"/>
    <col min="19" max="19" width="18.7109375" customWidth="1"/>
    <col min="20" max="20" width="18.140625" customWidth="1"/>
    <col min="21" max="21" width="3.7109375" customWidth="1"/>
    <col min="23" max="23" width="25.42578125" customWidth="1"/>
  </cols>
  <sheetData>
    <row r="1" spans="1:23" s="1" customFormat="1" ht="45">
      <c r="A1" s="2" t="s">
        <v>0</v>
      </c>
      <c r="B1" s="1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S1" s="11" t="s">
        <v>17</v>
      </c>
      <c r="T1" s="12" t="s">
        <v>18</v>
      </c>
    </row>
    <row r="2" spans="1:23">
      <c r="A2" s="19">
        <v>0</v>
      </c>
      <c r="B2" s="20" t="s">
        <v>2</v>
      </c>
      <c r="C2" s="20">
        <v>-1</v>
      </c>
      <c r="D2" s="20">
        <v>1</v>
      </c>
      <c r="E2" s="20" t="s">
        <v>19</v>
      </c>
      <c r="F2" s="20" t="s">
        <v>20</v>
      </c>
      <c r="G2" s="20">
        <v>155</v>
      </c>
      <c r="H2" s="20">
        <f t="shared" ref="H2:H3" si="0">G2*D2</f>
        <v>155</v>
      </c>
      <c r="I2" s="20">
        <v>98.016000000000005</v>
      </c>
      <c r="J2" s="20"/>
      <c r="K2" s="20"/>
      <c r="L2" s="20">
        <f t="shared" ref="L2:L3" si="1">K2*D2</f>
        <v>0</v>
      </c>
      <c r="M2" s="20">
        <v>0</v>
      </c>
      <c r="N2" s="20" t="str">
        <f t="shared" ref="N2:N3" si="2">IF(I2&gt;0,"",M2)</f>
        <v/>
      </c>
      <c r="O2" s="20">
        <v>0</v>
      </c>
      <c r="P2" s="20">
        <v>0</v>
      </c>
      <c r="Q2" s="8">
        <f>SUMIF(O3:O4000,"&gt;15",Q3:Q4000)</f>
        <v>4.9329999999999998</v>
      </c>
      <c r="S2" s="10">
        <f>SUMIF(O3:O4000,"&lt;=15",Q3:Q4000)</f>
        <v>2.7120000000000002</v>
      </c>
      <c r="T2" s="9">
        <f>SUMIF(O3:O4000,"&gt;15",Q3:Q4000)</f>
        <v>4.9329999999999998</v>
      </c>
      <c r="V2" s="17">
        <v>8.9811610000000002</v>
      </c>
      <c r="W2" s="18" t="s">
        <v>21</v>
      </c>
    </row>
    <row r="3" spans="1:23">
      <c r="A3" s="3">
        <v>1</v>
      </c>
      <c r="B3" t="s">
        <v>22</v>
      </c>
      <c r="C3">
        <v>0</v>
      </c>
      <c r="D3">
        <v>2</v>
      </c>
      <c r="E3" t="s">
        <v>23</v>
      </c>
      <c r="F3" t="s">
        <v>20</v>
      </c>
      <c r="G3">
        <v>4.7</v>
      </c>
      <c r="H3">
        <f t="shared" si="0"/>
        <v>9.4</v>
      </c>
      <c r="I3">
        <v>97.25</v>
      </c>
      <c r="L3">
        <f t="shared" si="1"/>
        <v>0</v>
      </c>
      <c r="M3">
        <v>76.369000000000597</v>
      </c>
      <c r="N3" t="str">
        <f t="shared" si="2"/>
        <v/>
      </c>
      <c r="O3">
        <v>0</v>
      </c>
      <c r="P3">
        <v>0</v>
      </c>
      <c r="Q3">
        <f t="shared" ref="Q3" si="3">J3*D3</f>
        <v>0</v>
      </c>
      <c r="S3" s="25" t="s">
        <v>24</v>
      </c>
      <c r="T3" s="25"/>
    </row>
    <row r="4" spans="1:23">
      <c r="A4" s="3">
        <v>2</v>
      </c>
      <c r="B4" t="s">
        <v>25</v>
      </c>
      <c r="C4">
        <v>0</v>
      </c>
      <c r="D4">
        <v>2</v>
      </c>
      <c r="E4" t="s">
        <v>23</v>
      </c>
      <c r="F4" t="s">
        <v>20</v>
      </c>
      <c r="G4">
        <v>4.0206</v>
      </c>
      <c r="H4">
        <f t="shared" ref="H4:H44" si="4">G4*D4</f>
        <v>8.0411999999999999</v>
      </c>
      <c r="I4">
        <v>96.34</v>
      </c>
      <c r="L4">
        <f t="shared" ref="L4:L44" si="5">K4*D4</f>
        <v>0</v>
      </c>
      <c r="M4">
        <v>152.42100000000028</v>
      </c>
      <c r="N4" t="str">
        <f t="shared" ref="N4:N44" si="6">IF(I4&gt;0,"",M4)</f>
        <v/>
      </c>
      <c r="O4">
        <v>0</v>
      </c>
      <c r="P4">
        <v>0</v>
      </c>
      <c r="Q4">
        <f t="shared" ref="Q4:Q44" si="7">J4*D4</f>
        <v>0</v>
      </c>
      <c r="S4" s="13" t="s">
        <v>26</v>
      </c>
      <c r="T4" s="14">
        <f>MIN(N:N)</f>
        <v>1527.8050000000003</v>
      </c>
    </row>
    <row r="5" spans="1:23">
      <c r="A5" s="3">
        <v>3</v>
      </c>
      <c r="B5" t="s">
        <v>27</v>
      </c>
      <c r="C5">
        <v>0</v>
      </c>
      <c r="D5">
        <v>4</v>
      </c>
      <c r="E5" t="s">
        <v>23</v>
      </c>
      <c r="F5" t="s">
        <v>20</v>
      </c>
      <c r="G5">
        <v>6.7</v>
      </c>
      <c r="H5">
        <f t="shared" si="4"/>
        <v>26.8</v>
      </c>
      <c r="I5">
        <v>96.153000000000006</v>
      </c>
      <c r="L5">
        <f t="shared" si="5"/>
        <v>0</v>
      </c>
      <c r="M5">
        <v>167.57899999999972</v>
      </c>
      <c r="N5" t="str">
        <f t="shared" si="6"/>
        <v/>
      </c>
      <c r="O5">
        <v>0</v>
      </c>
      <c r="P5">
        <v>0</v>
      </c>
      <c r="Q5">
        <f t="shared" si="7"/>
        <v>0</v>
      </c>
      <c r="S5" s="13" t="s">
        <v>28</v>
      </c>
      <c r="T5" s="14">
        <f>MAX(N:N)</f>
        <v>1734.5740000000005</v>
      </c>
    </row>
    <row r="6" spans="1:23">
      <c r="A6" s="3">
        <v>4</v>
      </c>
      <c r="B6" t="s">
        <v>29</v>
      </c>
      <c r="C6">
        <v>0</v>
      </c>
      <c r="D6">
        <v>1</v>
      </c>
      <c r="E6" t="s">
        <v>19</v>
      </c>
      <c r="F6" t="s">
        <v>20</v>
      </c>
      <c r="G6">
        <v>125</v>
      </c>
      <c r="H6">
        <f t="shared" si="4"/>
        <v>125</v>
      </c>
      <c r="I6">
        <v>89.387</v>
      </c>
      <c r="L6">
        <f t="shared" si="5"/>
        <v>0</v>
      </c>
      <c r="M6">
        <v>653.93100000000049</v>
      </c>
      <c r="N6" t="str">
        <f t="shared" si="6"/>
        <v/>
      </c>
      <c r="O6">
        <v>0</v>
      </c>
      <c r="P6">
        <v>0</v>
      </c>
      <c r="Q6">
        <f t="shared" si="7"/>
        <v>0</v>
      </c>
      <c r="S6" s="13" t="s">
        <v>30</v>
      </c>
      <c r="T6" s="14">
        <f>T5-T4</f>
        <v>206.76900000000023</v>
      </c>
    </row>
    <row r="7" spans="1:23">
      <c r="A7" s="3">
        <v>5</v>
      </c>
      <c r="B7" t="s">
        <v>31</v>
      </c>
      <c r="C7">
        <v>0</v>
      </c>
      <c r="D7">
        <v>2</v>
      </c>
      <c r="E7" t="s">
        <v>32</v>
      </c>
      <c r="F7" t="s">
        <v>20</v>
      </c>
      <c r="G7">
        <v>0.53</v>
      </c>
      <c r="H7">
        <f t="shared" si="4"/>
        <v>1.06</v>
      </c>
      <c r="I7">
        <v>0</v>
      </c>
      <c r="J7">
        <v>0.46400000000000002</v>
      </c>
      <c r="K7">
        <v>0.53</v>
      </c>
      <c r="L7">
        <f t="shared" si="5"/>
        <v>1.06</v>
      </c>
      <c r="M7">
        <v>1527.8050000000003</v>
      </c>
      <c r="N7">
        <f t="shared" si="6"/>
        <v>1527.8050000000003</v>
      </c>
      <c r="O7">
        <v>152.64000000000001</v>
      </c>
      <c r="P7">
        <v>24</v>
      </c>
      <c r="Q7">
        <f t="shared" si="7"/>
        <v>0.92800000000000005</v>
      </c>
      <c r="S7" s="24" t="str">
        <f>"1 in "&amp;ROUND(10000*S11/Q2,0)</f>
        <v>1 in 16777</v>
      </c>
      <c r="T7" s="24"/>
    </row>
    <row r="8" spans="1:23">
      <c r="A8" s="3">
        <v>6</v>
      </c>
      <c r="B8" t="s">
        <v>33</v>
      </c>
      <c r="C8">
        <v>0</v>
      </c>
      <c r="D8">
        <v>1</v>
      </c>
      <c r="E8" t="s">
        <v>19</v>
      </c>
      <c r="F8" t="s">
        <v>34</v>
      </c>
      <c r="G8">
        <v>0.3856</v>
      </c>
      <c r="H8">
        <f t="shared" si="4"/>
        <v>0.3856</v>
      </c>
      <c r="I8">
        <v>90.227000000000004</v>
      </c>
      <c r="L8">
        <f t="shared" si="5"/>
        <v>0</v>
      </c>
      <c r="M8">
        <v>580.5049999999992</v>
      </c>
      <c r="N8" t="str">
        <f t="shared" si="6"/>
        <v/>
      </c>
      <c r="O8">
        <v>0</v>
      </c>
      <c r="P8">
        <v>0</v>
      </c>
      <c r="Q8">
        <f t="shared" si="7"/>
        <v>0</v>
      </c>
      <c r="S8" s="24"/>
      <c r="T8" s="24"/>
    </row>
    <row r="9" spans="1:23">
      <c r="A9" s="3">
        <v>7</v>
      </c>
      <c r="B9" t="s">
        <v>35</v>
      </c>
      <c r="C9">
        <v>0</v>
      </c>
      <c r="D9">
        <v>1</v>
      </c>
      <c r="E9" t="s">
        <v>19</v>
      </c>
      <c r="F9" t="s">
        <v>20</v>
      </c>
      <c r="G9">
        <v>10.039999999999999</v>
      </c>
      <c r="H9">
        <f t="shared" si="4"/>
        <v>10.039999999999999</v>
      </c>
      <c r="I9">
        <v>76.647000000000006</v>
      </c>
      <c r="L9">
        <f t="shared" si="5"/>
        <v>0</v>
      </c>
      <c r="M9">
        <v>1272.4490000000005</v>
      </c>
      <c r="N9" t="str">
        <f t="shared" si="6"/>
        <v/>
      </c>
      <c r="O9">
        <v>0</v>
      </c>
      <c r="P9">
        <v>0</v>
      </c>
      <c r="Q9">
        <f t="shared" si="7"/>
        <v>0</v>
      </c>
      <c r="S9" s="23" t="s">
        <v>36</v>
      </c>
      <c r="T9" s="23"/>
    </row>
    <row r="10" spans="1:23">
      <c r="A10" s="3">
        <v>8</v>
      </c>
      <c r="B10" t="s">
        <v>37</v>
      </c>
      <c r="C10">
        <v>0</v>
      </c>
      <c r="D10">
        <v>1</v>
      </c>
      <c r="E10" t="s">
        <v>38</v>
      </c>
      <c r="F10" t="s">
        <v>39</v>
      </c>
      <c r="G10">
        <v>0.1043</v>
      </c>
      <c r="H10">
        <f t="shared" si="4"/>
        <v>0.1043</v>
      </c>
      <c r="I10">
        <v>90.748999999999995</v>
      </c>
      <c r="L10">
        <f t="shared" si="5"/>
        <v>0</v>
      </c>
      <c r="M10">
        <v>533.83200000000033</v>
      </c>
      <c r="N10" t="str">
        <f t="shared" si="6"/>
        <v/>
      </c>
      <c r="O10">
        <v>0</v>
      </c>
      <c r="P10">
        <v>0</v>
      </c>
      <c r="Q10">
        <f t="shared" si="7"/>
        <v>0</v>
      </c>
      <c r="S10" s="23"/>
      <c r="T10" s="23"/>
    </row>
    <row r="11" spans="1:23">
      <c r="A11" s="3">
        <v>9</v>
      </c>
      <c r="B11" t="s">
        <v>40</v>
      </c>
      <c r="C11">
        <v>1</v>
      </c>
      <c r="D11">
        <v>2</v>
      </c>
      <c r="E11" t="s">
        <v>41</v>
      </c>
      <c r="F11" t="s">
        <v>39</v>
      </c>
      <c r="G11">
        <v>1.33</v>
      </c>
      <c r="H11">
        <f t="shared" si="4"/>
        <v>2.66</v>
      </c>
      <c r="I11">
        <v>92.781999999999996</v>
      </c>
      <c r="L11">
        <f t="shared" si="5"/>
        <v>0</v>
      </c>
      <c r="M11">
        <v>415.46900000000096</v>
      </c>
      <c r="N11" t="str">
        <f t="shared" si="6"/>
        <v/>
      </c>
      <c r="O11">
        <v>0</v>
      </c>
      <c r="P11">
        <v>0</v>
      </c>
      <c r="Q11">
        <f t="shared" si="7"/>
        <v>0</v>
      </c>
      <c r="S11" s="15">
        <v>8.2761967263978899</v>
      </c>
      <c r="T11" s="16" t="s">
        <v>42</v>
      </c>
    </row>
    <row r="12" spans="1:23">
      <c r="A12" s="3">
        <v>10</v>
      </c>
      <c r="B12" t="s">
        <v>43</v>
      </c>
      <c r="C12">
        <v>1</v>
      </c>
      <c r="D12">
        <v>2</v>
      </c>
      <c r="E12" t="s">
        <v>41</v>
      </c>
      <c r="F12" t="s">
        <v>39</v>
      </c>
      <c r="G12">
        <v>0.442</v>
      </c>
      <c r="H12">
        <f t="shared" si="4"/>
        <v>0.88400000000000001</v>
      </c>
      <c r="I12">
        <v>92.94</v>
      </c>
      <c r="L12">
        <f t="shared" si="5"/>
        <v>0</v>
      </c>
      <c r="M12">
        <v>405.02100000000064</v>
      </c>
      <c r="N12" t="str">
        <f t="shared" si="6"/>
        <v/>
      </c>
      <c r="O12">
        <v>0</v>
      </c>
      <c r="P12">
        <v>0</v>
      </c>
      <c r="Q12">
        <f t="shared" si="7"/>
        <v>0</v>
      </c>
    </row>
    <row r="13" spans="1:23">
      <c r="A13" s="3">
        <v>11</v>
      </c>
      <c r="B13" t="s">
        <v>44</v>
      </c>
      <c r="C13">
        <v>1</v>
      </c>
      <c r="D13">
        <v>2</v>
      </c>
      <c r="E13" t="s">
        <v>41</v>
      </c>
      <c r="F13" t="s">
        <v>39</v>
      </c>
      <c r="G13">
        <v>1.3998999999999999</v>
      </c>
      <c r="H13">
        <f t="shared" si="4"/>
        <v>2.7997999999999998</v>
      </c>
      <c r="I13">
        <v>93.861000000000004</v>
      </c>
      <c r="L13">
        <f t="shared" si="5"/>
        <v>0</v>
      </c>
      <c r="M13">
        <v>340.03600000000006</v>
      </c>
      <c r="N13" t="str">
        <f t="shared" si="6"/>
        <v/>
      </c>
      <c r="O13">
        <v>0</v>
      </c>
      <c r="P13">
        <v>0</v>
      </c>
      <c r="Q13">
        <f t="shared" si="7"/>
        <v>0</v>
      </c>
    </row>
    <row r="14" spans="1:23">
      <c r="A14" s="3">
        <v>12</v>
      </c>
      <c r="B14" t="s">
        <v>45</v>
      </c>
      <c r="C14">
        <v>1</v>
      </c>
      <c r="D14">
        <v>2</v>
      </c>
      <c r="E14" t="s">
        <v>41</v>
      </c>
      <c r="F14" t="s">
        <v>39</v>
      </c>
      <c r="G14">
        <v>0.32700000000000001</v>
      </c>
      <c r="H14">
        <f t="shared" si="4"/>
        <v>0.65400000000000003</v>
      </c>
      <c r="I14">
        <v>91.123000000000005</v>
      </c>
      <c r="L14">
        <f t="shared" si="5"/>
        <v>0</v>
      </c>
      <c r="M14">
        <v>527.15700000000106</v>
      </c>
      <c r="N14" t="str">
        <f t="shared" si="6"/>
        <v/>
      </c>
      <c r="O14">
        <v>0</v>
      </c>
      <c r="P14">
        <v>0</v>
      </c>
      <c r="Q14">
        <f t="shared" si="7"/>
        <v>0</v>
      </c>
    </row>
    <row r="15" spans="1:23">
      <c r="A15" s="3">
        <v>13</v>
      </c>
      <c r="B15" t="s">
        <v>46</v>
      </c>
      <c r="C15">
        <v>1</v>
      </c>
      <c r="D15">
        <v>2</v>
      </c>
      <c r="E15" t="s">
        <v>41</v>
      </c>
      <c r="F15" t="s">
        <v>39</v>
      </c>
      <c r="G15">
        <v>1.5100000000000001E-2</v>
      </c>
      <c r="H15">
        <f t="shared" si="4"/>
        <v>3.0200000000000001E-2</v>
      </c>
      <c r="I15">
        <v>94.37</v>
      </c>
      <c r="L15">
        <f t="shared" si="5"/>
        <v>0</v>
      </c>
      <c r="M15">
        <v>305.23000000000138</v>
      </c>
      <c r="N15" t="str">
        <f t="shared" si="6"/>
        <v/>
      </c>
      <c r="O15">
        <v>0</v>
      </c>
      <c r="P15">
        <v>0</v>
      </c>
      <c r="Q15">
        <f t="shared" si="7"/>
        <v>0</v>
      </c>
    </row>
    <row r="16" spans="1:23">
      <c r="A16" s="3">
        <v>14</v>
      </c>
      <c r="B16" t="s">
        <v>47</v>
      </c>
      <c r="C16">
        <v>4</v>
      </c>
      <c r="D16">
        <v>1</v>
      </c>
      <c r="E16" t="s">
        <v>19</v>
      </c>
      <c r="F16" t="s">
        <v>20</v>
      </c>
      <c r="G16">
        <v>43.609000000000002</v>
      </c>
      <c r="H16">
        <f t="shared" si="4"/>
        <v>43.609000000000002</v>
      </c>
      <c r="I16">
        <v>75.489999999999995</v>
      </c>
      <c r="L16">
        <f t="shared" si="5"/>
        <v>0</v>
      </c>
      <c r="M16">
        <v>1334.362000000001</v>
      </c>
      <c r="N16" t="str">
        <f t="shared" si="6"/>
        <v/>
      </c>
      <c r="O16">
        <v>0</v>
      </c>
      <c r="P16">
        <v>0</v>
      </c>
      <c r="Q16">
        <f t="shared" si="7"/>
        <v>0</v>
      </c>
    </row>
    <row r="17" spans="1:17">
      <c r="A17" s="3">
        <v>15</v>
      </c>
      <c r="B17" t="s">
        <v>48</v>
      </c>
      <c r="C17">
        <v>4</v>
      </c>
      <c r="D17">
        <v>5</v>
      </c>
      <c r="E17" t="s">
        <v>49</v>
      </c>
      <c r="F17" t="s">
        <v>34</v>
      </c>
      <c r="G17">
        <v>5.9900000000000002E-2</v>
      </c>
      <c r="H17">
        <f t="shared" si="4"/>
        <v>0.29949999999999999</v>
      </c>
      <c r="I17">
        <v>76.555000000000007</v>
      </c>
      <c r="L17">
        <f t="shared" si="5"/>
        <v>0</v>
      </c>
      <c r="M17">
        <v>1279.7620000000006</v>
      </c>
      <c r="N17" t="str">
        <f t="shared" si="6"/>
        <v/>
      </c>
      <c r="O17">
        <v>0</v>
      </c>
      <c r="P17">
        <v>0</v>
      </c>
      <c r="Q17">
        <f t="shared" si="7"/>
        <v>0</v>
      </c>
    </row>
    <row r="18" spans="1:17">
      <c r="A18" s="3">
        <v>16</v>
      </c>
      <c r="B18" t="s">
        <v>50</v>
      </c>
      <c r="C18">
        <v>4</v>
      </c>
      <c r="D18">
        <v>3</v>
      </c>
      <c r="E18" t="s">
        <v>19</v>
      </c>
      <c r="F18" t="s">
        <v>34</v>
      </c>
      <c r="G18">
        <v>5.8200000000000002E-2</v>
      </c>
      <c r="H18">
        <f t="shared" si="4"/>
        <v>0.17460000000000001</v>
      </c>
      <c r="I18">
        <v>85.474999999999994</v>
      </c>
      <c r="L18">
        <f t="shared" si="5"/>
        <v>0</v>
      </c>
      <c r="M18">
        <v>884.20900000000074</v>
      </c>
      <c r="N18" t="str">
        <f t="shared" si="6"/>
        <v/>
      </c>
      <c r="O18">
        <v>0</v>
      </c>
      <c r="P18">
        <v>0</v>
      </c>
      <c r="Q18">
        <f t="shared" si="7"/>
        <v>0</v>
      </c>
    </row>
    <row r="19" spans="1:17">
      <c r="A19" s="3">
        <v>17</v>
      </c>
      <c r="B19" t="s">
        <v>51</v>
      </c>
      <c r="C19">
        <v>4</v>
      </c>
      <c r="D19">
        <v>2</v>
      </c>
      <c r="E19" t="s">
        <v>52</v>
      </c>
      <c r="F19" t="s">
        <v>20</v>
      </c>
      <c r="G19">
        <v>0.12139999999999999</v>
      </c>
      <c r="H19">
        <f t="shared" si="4"/>
        <v>0.24279999999999999</v>
      </c>
      <c r="I19">
        <v>85.715000000000003</v>
      </c>
      <c r="L19">
        <f t="shared" si="5"/>
        <v>0</v>
      </c>
      <c r="M19">
        <v>869.02499999999964</v>
      </c>
      <c r="N19" t="str">
        <f t="shared" si="6"/>
        <v/>
      </c>
      <c r="O19">
        <v>0</v>
      </c>
      <c r="P19">
        <v>0</v>
      </c>
      <c r="Q19">
        <f t="shared" si="7"/>
        <v>0</v>
      </c>
    </row>
    <row r="20" spans="1:17">
      <c r="A20" s="3">
        <v>18</v>
      </c>
      <c r="B20" t="s">
        <v>53</v>
      </c>
      <c r="C20">
        <v>4</v>
      </c>
      <c r="D20">
        <v>2</v>
      </c>
      <c r="E20" t="s">
        <v>49</v>
      </c>
      <c r="F20" t="s">
        <v>34</v>
      </c>
      <c r="G20">
        <v>0.53900000000000003</v>
      </c>
      <c r="H20">
        <f t="shared" si="4"/>
        <v>1.0780000000000001</v>
      </c>
      <c r="I20">
        <v>70.724999999999994</v>
      </c>
      <c r="L20">
        <f t="shared" si="5"/>
        <v>0</v>
      </c>
      <c r="M20">
        <v>1512.8280000000013</v>
      </c>
      <c r="N20" t="str">
        <f t="shared" si="6"/>
        <v/>
      </c>
      <c r="O20">
        <v>0</v>
      </c>
      <c r="P20">
        <v>0</v>
      </c>
      <c r="Q20">
        <f t="shared" si="7"/>
        <v>0</v>
      </c>
    </row>
    <row r="21" spans="1:17">
      <c r="A21" s="3">
        <v>19</v>
      </c>
      <c r="B21" t="s">
        <v>54</v>
      </c>
      <c r="C21">
        <v>4</v>
      </c>
      <c r="D21">
        <v>22</v>
      </c>
      <c r="E21" t="s">
        <v>49</v>
      </c>
      <c r="F21" t="s">
        <v>34</v>
      </c>
      <c r="G21">
        <v>0.33689999999999998</v>
      </c>
      <c r="H21">
        <f t="shared" si="4"/>
        <v>7.4117999999999995</v>
      </c>
      <c r="I21">
        <v>71.828000000000003</v>
      </c>
      <c r="L21">
        <f t="shared" si="5"/>
        <v>0</v>
      </c>
      <c r="M21">
        <v>1471.6880000000001</v>
      </c>
      <c r="N21" t="str">
        <f t="shared" si="6"/>
        <v/>
      </c>
      <c r="O21">
        <v>0</v>
      </c>
      <c r="P21">
        <v>0</v>
      </c>
      <c r="Q21">
        <f t="shared" si="7"/>
        <v>0</v>
      </c>
    </row>
    <row r="22" spans="1:17">
      <c r="A22" s="3">
        <v>20</v>
      </c>
      <c r="B22" t="s">
        <v>55</v>
      </c>
      <c r="C22">
        <v>4</v>
      </c>
      <c r="D22">
        <v>17</v>
      </c>
      <c r="E22" t="s">
        <v>49</v>
      </c>
      <c r="F22" t="s">
        <v>34</v>
      </c>
      <c r="G22">
        <v>4.1300000000000003E-2</v>
      </c>
      <c r="H22">
        <f t="shared" si="4"/>
        <v>0.70210000000000006</v>
      </c>
      <c r="I22">
        <v>81.39</v>
      </c>
      <c r="L22">
        <f t="shared" si="5"/>
        <v>0</v>
      </c>
      <c r="M22">
        <v>1089.4459999999999</v>
      </c>
      <c r="N22" t="str">
        <f t="shared" si="6"/>
        <v/>
      </c>
      <c r="O22">
        <v>0</v>
      </c>
      <c r="P22">
        <v>0</v>
      </c>
      <c r="Q22">
        <f t="shared" si="7"/>
        <v>0</v>
      </c>
    </row>
    <row r="23" spans="1:17">
      <c r="A23" s="3">
        <v>21</v>
      </c>
      <c r="B23" t="s">
        <v>56</v>
      </c>
      <c r="C23">
        <v>4</v>
      </c>
      <c r="D23">
        <v>8</v>
      </c>
      <c r="E23" t="s">
        <v>57</v>
      </c>
      <c r="F23" t="s">
        <v>34</v>
      </c>
      <c r="G23">
        <v>3.9800000000000002E-2</v>
      </c>
      <c r="H23">
        <f t="shared" si="4"/>
        <v>0.31840000000000002</v>
      </c>
      <c r="I23">
        <v>0</v>
      </c>
      <c r="J23">
        <v>0.33900000000000002</v>
      </c>
      <c r="K23">
        <v>0.04</v>
      </c>
      <c r="L23">
        <f t="shared" si="5"/>
        <v>0.32</v>
      </c>
      <c r="M23">
        <v>1593.5879999999997</v>
      </c>
      <c r="N23">
        <f t="shared" si="6"/>
        <v>1593.5879999999997</v>
      </c>
      <c r="O23">
        <v>8.82</v>
      </c>
      <c r="P23">
        <v>21</v>
      </c>
      <c r="Q23">
        <f t="shared" si="7"/>
        <v>2.7120000000000002</v>
      </c>
    </row>
    <row r="24" spans="1:17">
      <c r="A24" s="3">
        <v>22</v>
      </c>
      <c r="B24" t="s">
        <v>58</v>
      </c>
      <c r="C24">
        <v>4</v>
      </c>
      <c r="D24">
        <v>8</v>
      </c>
      <c r="E24" t="s">
        <v>59</v>
      </c>
      <c r="F24" t="s">
        <v>34</v>
      </c>
      <c r="G24">
        <v>0.23019999999999999</v>
      </c>
      <c r="H24">
        <f t="shared" si="4"/>
        <v>1.8415999999999999</v>
      </c>
      <c r="I24">
        <v>75.790000000000006</v>
      </c>
      <c r="L24">
        <f t="shared" si="5"/>
        <v>0</v>
      </c>
      <c r="M24">
        <v>1286.1310000000012</v>
      </c>
      <c r="N24" t="str">
        <f t="shared" si="6"/>
        <v/>
      </c>
      <c r="O24">
        <v>0</v>
      </c>
      <c r="P24">
        <v>0</v>
      </c>
      <c r="Q24">
        <f t="shared" si="7"/>
        <v>0</v>
      </c>
    </row>
    <row r="25" spans="1:17">
      <c r="A25" s="3">
        <v>23</v>
      </c>
      <c r="B25" t="s">
        <v>60</v>
      </c>
      <c r="C25">
        <v>4</v>
      </c>
      <c r="D25">
        <v>16</v>
      </c>
      <c r="E25" t="s">
        <v>49</v>
      </c>
      <c r="F25" t="s">
        <v>34</v>
      </c>
      <c r="G25">
        <v>9.0454545454545454E-2</v>
      </c>
      <c r="H25">
        <f t="shared" si="4"/>
        <v>1.4472727272727273</v>
      </c>
      <c r="I25">
        <v>75.552000000000007</v>
      </c>
      <c r="L25">
        <f t="shared" si="5"/>
        <v>0</v>
      </c>
      <c r="M25">
        <v>1315.1110000000008</v>
      </c>
      <c r="N25" t="str">
        <f t="shared" si="6"/>
        <v/>
      </c>
      <c r="O25">
        <v>0</v>
      </c>
      <c r="P25">
        <v>0</v>
      </c>
      <c r="Q25">
        <f t="shared" si="7"/>
        <v>0</v>
      </c>
    </row>
    <row r="26" spans="1:17">
      <c r="A26" s="3">
        <v>24</v>
      </c>
      <c r="B26" t="s">
        <v>61</v>
      </c>
      <c r="C26">
        <v>4</v>
      </c>
      <c r="D26">
        <v>1</v>
      </c>
      <c r="E26" t="s">
        <v>19</v>
      </c>
      <c r="F26" t="s">
        <v>34</v>
      </c>
      <c r="G26">
        <v>0.35389999999999999</v>
      </c>
      <c r="H26">
        <f t="shared" si="4"/>
        <v>0.35389999999999999</v>
      </c>
      <c r="I26">
        <v>84.070999999999998</v>
      </c>
      <c r="L26">
        <f t="shared" si="5"/>
        <v>0</v>
      </c>
      <c r="M26">
        <v>956.15999999999985</v>
      </c>
      <c r="N26" t="str">
        <f t="shared" si="6"/>
        <v/>
      </c>
      <c r="O26">
        <v>0</v>
      </c>
      <c r="P26">
        <v>0</v>
      </c>
      <c r="Q26">
        <f t="shared" si="7"/>
        <v>0</v>
      </c>
    </row>
    <row r="27" spans="1:17">
      <c r="A27" s="3">
        <v>25</v>
      </c>
      <c r="B27" t="s">
        <v>62</v>
      </c>
      <c r="C27">
        <v>4</v>
      </c>
      <c r="D27">
        <v>1</v>
      </c>
      <c r="E27" t="s">
        <v>49</v>
      </c>
      <c r="F27" t="s">
        <v>34</v>
      </c>
      <c r="G27">
        <v>0.1336</v>
      </c>
      <c r="H27">
        <f t="shared" si="4"/>
        <v>0.1336</v>
      </c>
      <c r="I27">
        <v>70.218999999999994</v>
      </c>
      <c r="L27">
        <f t="shared" si="5"/>
        <v>0</v>
      </c>
      <c r="M27">
        <v>1351.8919999999998</v>
      </c>
      <c r="N27" t="str">
        <f t="shared" si="6"/>
        <v/>
      </c>
      <c r="O27">
        <v>0</v>
      </c>
      <c r="P27">
        <v>0</v>
      </c>
      <c r="Q27">
        <f t="shared" si="7"/>
        <v>0</v>
      </c>
    </row>
    <row r="28" spans="1:17">
      <c r="A28" s="3">
        <v>26</v>
      </c>
      <c r="B28" t="s">
        <v>63</v>
      </c>
      <c r="C28">
        <v>4</v>
      </c>
      <c r="D28">
        <v>1</v>
      </c>
      <c r="E28" t="s">
        <v>19</v>
      </c>
      <c r="F28" t="s">
        <v>20</v>
      </c>
      <c r="G28">
        <v>0.05</v>
      </c>
      <c r="H28">
        <f t="shared" si="4"/>
        <v>0.05</v>
      </c>
      <c r="I28">
        <v>86.905000000000001</v>
      </c>
      <c r="L28">
        <f t="shared" si="5"/>
        <v>0</v>
      </c>
      <c r="M28">
        <v>802.88800000000083</v>
      </c>
      <c r="N28" t="str">
        <f t="shared" si="6"/>
        <v/>
      </c>
      <c r="O28">
        <v>0</v>
      </c>
      <c r="P28">
        <v>0</v>
      </c>
      <c r="Q28">
        <f t="shared" si="7"/>
        <v>0</v>
      </c>
    </row>
    <row r="29" spans="1:17">
      <c r="A29" s="3">
        <v>27</v>
      </c>
      <c r="B29" t="s">
        <v>64</v>
      </c>
      <c r="C29">
        <v>4</v>
      </c>
      <c r="D29">
        <v>1</v>
      </c>
      <c r="E29" t="s">
        <v>19</v>
      </c>
      <c r="F29" t="s">
        <v>34</v>
      </c>
      <c r="G29">
        <v>0.2666</v>
      </c>
      <c r="H29">
        <f t="shared" si="4"/>
        <v>0.2666</v>
      </c>
      <c r="I29">
        <v>86.081999999999994</v>
      </c>
      <c r="L29">
        <f t="shared" si="5"/>
        <v>0</v>
      </c>
      <c r="M29">
        <v>848.96500000000015</v>
      </c>
      <c r="N29" t="str">
        <f t="shared" si="6"/>
        <v/>
      </c>
      <c r="O29">
        <v>0</v>
      </c>
      <c r="P29">
        <v>0</v>
      </c>
      <c r="Q29">
        <f t="shared" si="7"/>
        <v>0</v>
      </c>
    </row>
    <row r="30" spans="1:17">
      <c r="A30" s="3">
        <v>28</v>
      </c>
      <c r="B30" t="s">
        <v>65</v>
      </c>
      <c r="C30">
        <v>4</v>
      </c>
      <c r="D30">
        <v>1</v>
      </c>
      <c r="E30" t="s">
        <v>49</v>
      </c>
      <c r="F30" t="s">
        <v>34</v>
      </c>
      <c r="G30">
        <v>0.19719999999999999</v>
      </c>
      <c r="H30">
        <f t="shared" si="4"/>
        <v>0.19719999999999999</v>
      </c>
      <c r="I30">
        <v>75.700999999999993</v>
      </c>
      <c r="L30">
        <f t="shared" si="5"/>
        <v>0</v>
      </c>
      <c r="M30">
        <v>1255.9750000000004</v>
      </c>
      <c r="N30" t="str">
        <f t="shared" si="6"/>
        <v/>
      </c>
      <c r="O30">
        <v>0</v>
      </c>
      <c r="P30">
        <v>0</v>
      </c>
      <c r="Q30">
        <f t="shared" si="7"/>
        <v>0</v>
      </c>
    </row>
    <row r="31" spans="1:17">
      <c r="A31" s="3">
        <v>29</v>
      </c>
      <c r="B31" t="s">
        <v>66</v>
      </c>
      <c r="C31">
        <v>4</v>
      </c>
      <c r="D31">
        <v>1</v>
      </c>
      <c r="E31" t="s">
        <v>19</v>
      </c>
      <c r="F31" t="s">
        <v>20</v>
      </c>
      <c r="G31">
        <v>7.7899999999999997E-2</v>
      </c>
      <c r="H31">
        <f t="shared" si="4"/>
        <v>7.7899999999999997E-2</v>
      </c>
      <c r="I31">
        <v>86.99</v>
      </c>
      <c r="L31">
        <f t="shared" si="5"/>
        <v>0</v>
      </c>
      <c r="M31">
        <v>798.00699999999961</v>
      </c>
      <c r="N31" t="str">
        <f t="shared" si="6"/>
        <v/>
      </c>
      <c r="O31">
        <v>0</v>
      </c>
      <c r="P31">
        <v>0</v>
      </c>
      <c r="Q31">
        <f t="shared" si="7"/>
        <v>0</v>
      </c>
    </row>
    <row r="32" spans="1:17">
      <c r="A32" s="3">
        <v>30</v>
      </c>
      <c r="B32" t="s">
        <v>67</v>
      </c>
      <c r="C32">
        <v>4</v>
      </c>
      <c r="D32">
        <v>4</v>
      </c>
      <c r="E32" t="s">
        <v>49</v>
      </c>
      <c r="F32" t="s">
        <v>34</v>
      </c>
      <c r="G32">
        <v>0.9425</v>
      </c>
      <c r="H32">
        <f t="shared" si="4"/>
        <v>3.77</v>
      </c>
      <c r="I32">
        <v>72.168999999999997</v>
      </c>
      <c r="L32">
        <f t="shared" si="5"/>
        <v>0</v>
      </c>
      <c r="M32">
        <v>1489.4279999999999</v>
      </c>
      <c r="N32" t="str">
        <f t="shared" si="6"/>
        <v/>
      </c>
      <c r="O32">
        <v>0</v>
      </c>
      <c r="P32">
        <v>0</v>
      </c>
      <c r="Q32">
        <f t="shared" si="7"/>
        <v>0</v>
      </c>
    </row>
    <row r="33" spans="1:17">
      <c r="A33" s="3">
        <v>31</v>
      </c>
      <c r="B33" t="s">
        <v>68</v>
      </c>
      <c r="C33">
        <v>7</v>
      </c>
      <c r="D33">
        <v>2</v>
      </c>
      <c r="E33" t="s">
        <v>69</v>
      </c>
      <c r="F33" t="s">
        <v>20</v>
      </c>
      <c r="G33">
        <v>0.71260000000000001</v>
      </c>
      <c r="H33">
        <f t="shared" si="4"/>
        <v>1.4252</v>
      </c>
      <c r="I33">
        <v>75.216999999999999</v>
      </c>
      <c r="L33">
        <f t="shared" si="5"/>
        <v>0</v>
      </c>
      <c r="M33">
        <v>1322.8510000000006</v>
      </c>
      <c r="N33" t="str">
        <f t="shared" si="6"/>
        <v/>
      </c>
      <c r="O33">
        <v>0</v>
      </c>
      <c r="P33">
        <v>0</v>
      </c>
      <c r="Q33">
        <f t="shared" si="7"/>
        <v>0</v>
      </c>
    </row>
    <row r="34" spans="1:17">
      <c r="A34" s="3">
        <v>32</v>
      </c>
      <c r="B34" t="s">
        <v>70</v>
      </c>
      <c r="C34">
        <v>7</v>
      </c>
      <c r="D34">
        <v>3</v>
      </c>
      <c r="E34" t="s">
        <v>41</v>
      </c>
      <c r="F34" t="s">
        <v>39</v>
      </c>
      <c r="G34">
        <v>2.6213000000000002</v>
      </c>
      <c r="H34">
        <f t="shared" si="4"/>
        <v>7.863900000000001</v>
      </c>
      <c r="I34">
        <v>73.361000000000004</v>
      </c>
      <c r="L34">
        <f t="shared" si="5"/>
        <v>0</v>
      </c>
      <c r="M34">
        <v>1380.1380000000008</v>
      </c>
      <c r="N34" t="str">
        <f t="shared" si="6"/>
        <v/>
      </c>
      <c r="O34">
        <v>0</v>
      </c>
      <c r="P34">
        <v>0</v>
      </c>
      <c r="Q34">
        <f t="shared" si="7"/>
        <v>0</v>
      </c>
    </row>
    <row r="35" spans="1:17">
      <c r="A35" s="3">
        <v>33</v>
      </c>
      <c r="B35" t="s">
        <v>71</v>
      </c>
      <c r="C35">
        <v>7</v>
      </c>
      <c r="D35">
        <v>128</v>
      </c>
      <c r="E35" t="s">
        <v>57</v>
      </c>
      <c r="F35" t="s">
        <v>34</v>
      </c>
      <c r="G35">
        <v>6.9699999999999998E-2</v>
      </c>
      <c r="H35">
        <f t="shared" si="4"/>
        <v>8.9215999999999998</v>
      </c>
      <c r="I35">
        <v>68.25</v>
      </c>
      <c r="L35">
        <f t="shared" si="5"/>
        <v>0</v>
      </c>
      <c r="M35">
        <v>1503.2150000000001</v>
      </c>
      <c r="N35" t="str">
        <f t="shared" si="6"/>
        <v/>
      </c>
      <c r="O35">
        <v>0</v>
      </c>
      <c r="P35">
        <v>0</v>
      </c>
      <c r="Q35">
        <f t="shared" si="7"/>
        <v>0</v>
      </c>
    </row>
    <row r="36" spans="1:17">
      <c r="A36" s="3">
        <v>34</v>
      </c>
      <c r="B36" t="s">
        <v>72</v>
      </c>
      <c r="C36">
        <v>14</v>
      </c>
      <c r="D36">
        <v>6</v>
      </c>
      <c r="E36" t="s">
        <v>23</v>
      </c>
      <c r="F36" t="s">
        <v>34</v>
      </c>
      <c r="G36">
        <v>0</v>
      </c>
      <c r="H36">
        <f t="shared" si="4"/>
        <v>0</v>
      </c>
      <c r="I36">
        <v>74.510999999999996</v>
      </c>
      <c r="L36">
        <f t="shared" si="5"/>
        <v>0</v>
      </c>
      <c r="M36">
        <v>1367.1050000000014</v>
      </c>
      <c r="N36" t="str">
        <f t="shared" si="6"/>
        <v/>
      </c>
      <c r="O36">
        <v>0</v>
      </c>
      <c r="P36">
        <v>0</v>
      </c>
      <c r="Q36">
        <f t="shared" si="7"/>
        <v>0</v>
      </c>
    </row>
    <row r="37" spans="1:17">
      <c r="A37" s="3">
        <v>35</v>
      </c>
      <c r="B37" t="s">
        <v>73</v>
      </c>
      <c r="C37">
        <v>14</v>
      </c>
      <c r="D37">
        <v>3</v>
      </c>
      <c r="E37" t="s">
        <v>23</v>
      </c>
      <c r="F37" t="s">
        <v>74</v>
      </c>
      <c r="G37">
        <v>6.9</v>
      </c>
      <c r="H37">
        <f t="shared" si="4"/>
        <v>20.700000000000003</v>
      </c>
      <c r="I37">
        <v>0</v>
      </c>
      <c r="J37">
        <v>1.335</v>
      </c>
      <c r="K37">
        <v>5.92</v>
      </c>
      <c r="L37">
        <f t="shared" si="5"/>
        <v>17.759999999999998</v>
      </c>
      <c r="M37">
        <v>1734.5740000000005</v>
      </c>
      <c r="N37">
        <f t="shared" si="6"/>
        <v>1734.5740000000005</v>
      </c>
      <c r="O37">
        <v>1184</v>
      </c>
      <c r="P37">
        <v>20</v>
      </c>
      <c r="Q37">
        <f t="shared" si="7"/>
        <v>4.0049999999999999</v>
      </c>
    </row>
    <row r="38" spans="1:17">
      <c r="A38" s="3">
        <v>36</v>
      </c>
      <c r="B38" t="s">
        <v>75</v>
      </c>
      <c r="C38">
        <v>20</v>
      </c>
      <c r="D38">
        <v>17</v>
      </c>
      <c r="E38" t="s">
        <v>76</v>
      </c>
      <c r="F38" t="s">
        <v>34</v>
      </c>
      <c r="G38">
        <v>2.3199999999999998E-2</v>
      </c>
      <c r="H38">
        <f t="shared" si="4"/>
        <v>0.39439999999999997</v>
      </c>
      <c r="I38">
        <v>76.94</v>
      </c>
      <c r="L38">
        <f t="shared" si="5"/>
        <v>0</v>
      </c>
      <c r="M38">
        <v>1268.2360000000008</v>
      </c>
      <c r="N38" t="str">
        <f t="shared" si="6"/>
        <v/>
      </c>
      <c r="O38">
        <v>0</v>
      </c>
      <c r="P38">
        <v>0</v>
      </c>
      <c r="Q38">
        <f t="shared" si="7"/>
        <v>0</v>
      </c>
    </row>
    <row r="39" spans="1:17">
      <c r="A39" s="21">
        <v>37</v>
      </c>
      <c r="B39" s="22" t="s">
        <v>77</v>
      </c>
      <c r="C39" s="22">
        <v>21</v>
      </c>
      <c r="D39" s="22">
        <v>8</v>
      </c>
      <c r="E39" s="22" t="s">
        <v>78</v>
      </c>
      <c r="F39" s="22" t="s">
        <v>34</v>
      </c>
      <c r="G39" s="22">
        <v>1.66E-2</v>
      </c>
      <c r="H39" s="22">
        <f t="shared" si="4"/>
        <v>0.1328</v>
      </c>
      <c r="I39" s="22" t="s">
        <v>79</v>
      </c>
      <c r="J39" s="22"/>
      <c r="K39" s="22"/>
      <c r="L39" s="22">
        <f t="shared" si="5"/>
        <v>0</v>
      </c>
      <c r="M39" s="22"/>
      <c r="N39" s="22" t="str">
        <f t="shared" si="6"/>
        <v/>
      </c>
      <c r="O39" s="22"/>
      <c r="P39" s="22"/>
      <c r="Q39" s="22">
        <f t="shared" si="7"/>
        <v>0</v>
      </c>
    </row>
    <row r="40" spans="1:17">
      <c r="A40" s="3">
        <v>38</v>
      </c>
      <c r="B40" t="s">
        <v>80</v>
      </c>
      <c r="C40">
        <v>30</v>
      </c>
      <c r="D40">
        <v>4</v>
      </c>
      <c r="E40" t="s">
        <v>49</v>
      </c>
      <c r="F40" t="s">
        <v>34</v>
      </c>
      <c r="G40">
        <v>0.13850000000000001</v>
      </c>
      <c r="H40">
        <f t="shared" si="4"/>
        <v>0.55400000000000005</v>
      </c>
      <c r="I40">
        <v>68.17</v>
      </c>
      <c r="L40">
        <f t="shared" si="5"/>
        <v>0</v>
      </c>
      <c r="M40">
        <v>1620.4740000000002</v>
      </c>
      <c r="N40" t="str">
        <f t="shared" si="6"/>
        <v/>
      </c>
      <c r="O40">
        <v>0</v>
      </c>
      <c r="P40">
        <v>0</v>
      </c>
      <c r="Q40">
        <f t="shared" si="7"/>
        <v>0</v>
      </c>
    </row>
    <row r="41" spans="1:17">
      <c r="A41" s="3">
        <v>39</v>
      </c>
      <c r="B41" t="s">
        <v>81</v>
      </c>
      <c r="C41">
        <v>30</v>
      </c>
      <c r="D41">
        <v>4</v>
      </c>
      <c r="E41" t="s">
        <v>76</v>
      </c>
      <c r="F41" t="s">
        <v>34</v>
      </c>
      <c r="G41">
        <v>1.2999999999999999E-2</v>
      </c>
      <c r="H41">
        <f t="shared" si="4"/>
        <v>5.1999999999999998E-2</v>
      </c>
      <c r="I41">
        <v>71.087999999999994</v>
      </c>
      <c r="L41">
        <f t="shared" si="5"/>
        <v>0</v>
      </c>
      <c r="M41">
        <v>1527.7430000000004</v>
      </c>
      <c r="N41" t="str">
        <f t="shared" si="6"/>
        <v/>
      </c>
      <c r="O41">
        <v>0</v>
      </c>
      <c r="P41">
        <v>0</v>
      </c>
      <c r="Q41">
        <f t="shared" si="7"/>
        <v>0</v>
      </c>
    </row>
    <row r="42" spans="1:17">
      <c r="A42" s="3">
        <v>40</v>
      </c>
      <c r="B42" t="s">
        <v>82</v>
      </c>
      <c r="C42">
        <v>30</v>
      </c>
      <c r="D42">
        <v>4</v>
      </c>
      <c r="E42" t="s">
        <v>76</v>
      </c>
      <c r="F42" t="s">
        <v>83</v>
      </c>
      <c r="G42">
        <v>0.03</v>
      </c>
      <c r="H42">
        <f t="shared" si="4"/>
        <v>0.12</v>
      </c>
      <c r="I42">
        <v>72.168999999999997</v>
      </c>
      <c r="L42">
        <f t="shared" si="5"/>
        <v>0</v>
      </c>
      <c r="M42">
        <v>1490.6219999999994</v>
      </c>
      <c r="N42" t="str">
        <f t="shared" si="6"/>
        <v/>
      </c>
      <c r="O42">
        <v>0</v>
      </c>
      <c r="P42">
        <v>0</v>
      </c>
      <c r="Q42">
        <f t="shared" si="7"/>
        <v>0</v>
      </c>
    </row>
    <row r="43" spans="1:17">
      <c r="A43" s="3">
        <v>41</v>
      </c>
      <c r="B43" t="s">
        <v>84</v>
      </c>
      <c r="C43">
        <v>30</v>
      </c>
      <c r="D43">
        <v>4</v>
      </c>
      <c r="E43" t="s">
        <v>76</v>
      </c>
      <c r="F43" t="s">
        <v>34</v>
      </c>
      <c r="G43">
        <v>0.128</v>
      </c>
      <c r="H43">
        <f t="shared" si="4"/>
        <v>0.51200000000000001</v>
      </c>
      <c r="I43">
        <v>68.997</v>
      </c>
      <c r="L43">
        <f t="shared" si="5"/>
        <v>0</v>
      </c>
      <c r="M43">
        <v>1596.0759999999991</v>
      </c>
      <c r="N43" t="str">
        <f t="shared" si="6"/>
        <v/>
      </c>
      <c r="O43">
        <v>0</v>
      </c>
      <c r="P43">
        <v>0</v>
      </c>
      <c r="Q43">
        <f t="shared" si="7"/>
        <v>0</v>
      </c>
    </row>
    <row r="44" spans="1:17">
      <c r="A44" s="3">
        <v>42</v>
      </c>
      <c r="B44" t="s">
        <v>85</v>
      </c>
      <c r="C44">
        <v>30</v>
      </c>
      <c r="D44">
        <v>4</v>
      </c>
      <c r="E44" t="s">
        <v>76</v>
      </c>
      <c r="F44" t="s">
        <v>34</v>
      </c>
      <c r="G44">
        <v>6.3500000000000001E-2</v>
      </c>
      <c r="H44">
        <f t="shared" si="4"/>
        <v>0.254</v>
      </c>
      <c r="I44">
        <v>69.861999999999995</v>
      </c>
      <c r="L44">
        <f t="shared" si="5"/>
        <v>0</v>
      </c>
      <c r="M44">
        <v>1568.4120000000003</v>
      </c>
      <c r="N44" t="str">
        <f t="shared" si="6"/>
        <v/>
      </c>
      <c r="O44">
        <v>0</v>
      </c>
      <c r="P44">
        <v>0</v>
      </c>
      <c r="Q44">
        <f t="shared" si="7"/>
        <v>0</v>
      </c>
    </row>
  </sheetData>
  <mergeCells count="3">
    <mergeCell ref="S3:T3"/>
    <mergeCell ref="S7:T8"/>
    <mergeCell ref="S9:T10"/>
  </mergeCells>
  <conditionalFormatting sqref="A3:Q44 A46:Q301">
    <cfRule type="expression" dxfId="5" priority="3">
      <formula>AND($Q3&gt;0,$O3&lt;=15)</formula>
    </cfRule>
    <cfRule type="expression" dxfId="4" priority="4">
      <formula>AND($Q3&gt;0,$O3&gt;15)</formula>
    </cfRule>
  </conditionalFormatting>
  <conditionalFormatting sqref="S7:T8">
    <cfRule type="expression" dxfId="3" priority="1">
      <formula>ROUND(10000*$S$11/$Q$2,0)&lt;10000</formula>
    </cfRule>
    <cfRule type="expression" dxfId="2" priority="2">
      <formula>ROUND(10000*$S$11/$Q$2,0)&gt;10000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1"/>
  <sheetViews>
    <sheetView workbookViewId="0">
      <selection activeCell="N25" sqref="N25"/>
    </sheetView>
  </sheetViews>
  <sheetFormatPr defaultRowHeight="15"/>
  <cols>
    <col min="1" max="1" width="3.5703125" customWidth="1"/>
    <col min="2" max="2" width="51.7109375" bestFit="1" customWidth="1"/>
    <col min="3" max="3" width="7.42578125" customWidth="1"/>
    <col min="4" max="4" width="4.85546875" customWidth="1"/>
    <col min="5" max="5" width="18.28515625" bestFit="1" customWidth="1"/>
    <col min="6" max="6" width="10.7109375" customWidth="1"/>
    <col min="7" max="7" width="9.140625" customWidth="1"/>
    <col min="8" max="8" width="11.7109375" customWidth="1"/>
    <col min="9" max="10" width="8" bestFit="1" customWidth="1"/>
  </cols>
  <sheetData>
    <row r="1" spans="1:10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86</v>
      </c>
      <c r="I1" s="1" t="s">
        <v>87</v>
      </c>
      <c r="J1" s="1" t="s">
        <v>88</v>
      </c>
    </row>
    <row r="2" spans="1:10">
      <c r="A2">
        <v>0</v>
      </c>
      <c r="B2" t="s">
        <v>2</v>
      </c>
      <c r="C2" s="5">
        <v>-1</v>
      </c>
      <c r="D2" s="5">
        <v>1</v>
      </c>
      <c r="E2" t="s">
        <v>19</v>
      </c>
      <c r="F2" t="s">
        <v>20</v>
      </c>
      <c r="G2" s="7">
        <v>155</v>
      </c>
      <c r="H2" s="6">
        <v>0.9</v>
      </c>
      <c r="I2" s="6">
        <v>1.1000000000000001</v>
      </c>
      <c r="J2" s="6">
        <v>0.4</v>
      </c>
    </row>
    <row r="3" spans="1:10">
      <c r="A3">
        <v>1</v>
      </c>
      <c r="B3" t="s">
        <v>22</v>
      </c>
      <c r="C3" s="5">
        <v>0</v>
      </c>
      <c r="D3" s="5">
        <v>2</v>
      </c>
      <c r="E3" t="s">
        <v>23</v>
      </c>
      <c r="F3" t="s">
        <v>20</v>
      </c>
      <c r="G3" s="7">
        <v>4.7</v>
      </c>
      <c r="H3" s="6">
        <v>0.43940000000000001</v>
      </c>
      <c r="I3" s="6">
        <v>0.95250000000000001</v>
      </c>
      <c r="J3" s="6">
        <v>1.2E-2</v>
      </c>
    </row>
    <row r="4" spans="1:10">
      <c r="A4">
        <v>2</v>
      </c>
      <c r="B4" t="s">
        <v>25</v>
      </c>
      <c r="C4" s="5">
        <v>0</v>
      </c>
      <c r="D4" s="5">
        <v>2</v>
      </c>
      <c r="E4" t="s">
        <v>23</v>
      </c>
      <c r="F4" t="s">
        <v>20</v>
      </c>
      <c r="G4" s="7">
        <v>4.0206</v>
      </c>
      <c r="H4" s="6">
        <v>0.6</v>
      </c>
      <c r="I4" s="6">
        <v>0.98</v>
      </c>
      <c r="J4" s="6">
        <v>2.01E-2</v>
      </c>
    </row>
    <row r="5" spans="1:10">
      <c r="A5">
        <v>3</v>
      </c>
      <c r="B5" t="s">
        <v>27</v>
      </c>
      <c r="C5" s="5">
        <v>0</v>
      </c>
      <c r="D5" s="5">
        <v>4</v>
      </c>
      <c r="E5" t="s">
        <v>23</v>
      </c>
      <c r="F5" t="s">
        <v>20</v>
      </c>
      <c r="G5" s="7">
        <v>6.7</v>
      </c>
      <c r="H5" s="6">
        <v>0.9294</v>
      </c>
      <c r="I5" s="6">
        <v>1.0909</v>
      </c>
      <c r="J5" s="6">
        <v>2.01E-2</v>
      </c>
    </row>
    <row r="6" spans="1:10">
      <c r="A6">
        <v>4</v>
      </c>
      <c r="B6" t="s">
        <v>29</v>
      </c>
      <c r="C6" s="5">
        <v>0</v>
      </c>
      <c r="D6" s="5">
        <v>1</v>
      </c>
      <c r="E6" t="s">
        <v>19</v>
      </c>
      <c r="F6" t="s">
        <v>20</v>
      </c>
      <c r="G6" s="7">
        <v>125</v>
      </c>
      <c r="H6" s="6">
        <v>0.9</v>
      </c>
      <c r="I6" s="6">
        <v>1.1000000000000001</v>
      </c>
      <c r="J6" s="6">
        <v>0.4</v>
      </c>
    </row>
    <row r="7" spans="1:10">
      <c r="A7">
        <v>5</v>
      </c>
      <c r="B7" t="s">
        <v>31</v>
      </c>
      <c r="C7" s="5">
        <v>0</v>
      </c>
      <c r="D7" s="5">
        <v>2</v>
      </c>
      <c r="E7" t="s">
        <v>32</v>
      </c>
      <c r="F7" t="s">
        <v>20</v>
      </c>
      <c r="G7" s="7">
        <v>0.53</v>
      </c>
      <c r="H7" s="6">
        <v>0.12690000000000001</v>
      </c>
      <c r="I7" s="6">
        <v>0.14580000000000001</v>
      </c>
      <c r="J7" s="6">
        <v>8.14E-2</v>
      </c>
    </row>
    <row r="8" spans="1:10">
      <c r="A8">
        <v>6</v>
      </c>
      <c r="B8" t="s">
        <v>33</v>
      </c>
      <c r="C8" s="5">
        <v>0</v>
      </c>
      <c r="D8" s="5">
        <v>1</v>
      </c>
      <c r="E8" t="s">
        <v>19</v>
      </c>
      <c r="F8" t="s">
        <v>34</v>
      </c>
      <c r="G8" s="7">
        <v>0.3856</v>
      </c>
      <c r="H8" s="6">
        <v>0.1143</v>
      </c>
      <c r="I8" s="6">
        <v>7.2400000000000006E-2</v>
      </c>
      <c r="J8" s="6">
        <v>0</v>
      </c>
    </row>
    <row r="9" spans="1:10">
      <c r="A9">
        <v>7</v>
      </c>
      <c r="B9" t="s">
        <v>35</v>
      </c>
      <c r="C9" s="5">
        <v>0</v>
      </c>
      <c r="D9" s="5">
        <v>1</v>
      </c>
      <c r="E9" t="s">
        <v>19</v>
      </c>
      <c r="F9" t="s">
        <v>20</v>
      </c>
      <c r="G9" s="7">
        <v>10.039999999999999</v>
      </c>
      <c r="H9" s="6">
        <v>0.28949999999999998</v>
      </c>
      <c r="I9" s="6">
        <v>0.45169999999999999</v>
      </c>
      <c r="J9" s="6">
        <v>0.12509999999999999</v>
      </c>
    </row>
    <row r="10" spans="1:10">
      <c r="A10">
        <v>8</v>
      </c>
      <c r="B10" t="s">
        <v>37</v>
      </c>
      <c r="C10" s="5">
        <v>0</v>
      </c>
      <c r="D10" s="5">
        <v>1</v>
      </c>
      <c r="E10" t="s">
        <v>38</v>
      </c>
      <c r="F10" t="s">
        <v>39</v>
      </c>
      <c r="G10" s="7">
        <v>0.1043</v>
      </c>
      <c r="H10" s="6">
        <v>7.6200000000000004E-2</v>
      </c>
      <c r="I10" s="6">
        <v>0.127</v>
      </c>
      <c r="J10" s="6">
        <v>3.9500000000000004E-3</v>
      </c>
    </row>
    <row r="11" spans="1:10">
      <c r="A11">
        <v>9</v>
      </c>
      <c r="B11" t="s">
        <v>40</v>
      </c>
      <c r="C11" s="5">
        <v>1</v>
      </c>
      <c r="D11" s="5">
        <v>2</v>
      </c>
      <c r="E11" t="s">
        <v>41</v>
      </c>
      <c r="F11" t="s">
        <v>39</v>
      </c>
      <c r="G11" s="7">
        <v>1.33</v>
      </c>
      <c r="H11" s="6">
        <v>0.33</v>
      </c>
      <c r="I11" s="6">
        <v>0.33</v>
      </c>
      <c r="J11" s="6">
        <v>6.3899999999999998E-3</v>
      </c>
    </row>
    <row r="12" spans="1:10">
      <c r="A12">
        <v>10</v>
      </c>
      <c r="B12" t="s">
        <v>43</v>
      </c>
      <c r="C12" s="5">
        <v>1</v>
      </c>
      <c r="D12" s="5">
        <v>2</v>
      </c>
      <c r="E12" t="s">
        <v>41</v>
      </c>
      <c r="F12" t="s">
        <v>39</v>
      </c>
      <c r="G12" s="7">
        <v>0.442</v>
      </c>
      <c r="H12" s="6">
        <v>0.18</v>
      </c>
      <c r="I12" s="6">
        <v>0.18</v>
      </c>
      <c r="J12" s="6">
        <v>7.1399999999999996E-3</v>
      </c>
    </row>
    <row r="13" spans="1:10">
      <c r="A13">
        <v>11</v>
      </c>
      <c r="B13" t="s">
        <v>44</v>
      </c>
      <c r="C13" s="5">
        <v>1</v>
      </c>
      <c r="D13" s="5">
        <v>2</v>
      </c>
      <c r="E13" t="s">
        <v>41</v>
      </c>
      <c r="F13" t="s">
        <v>39</v>
      </c>
      <c r="G13" s="7">
        <v>1.3998999999999999</v>
      </c>
      <c r="H13" s="6">
        <v>0.41399999999999998</v>
      </c>
      <c r="I13" s="6">
        <v>0.41399999999999998</v>
      </c>
      <c r="J13" s="6">
        <v>4.28E-3</v>
      </c>
    </row>
    <row r="14" spans="1:10">
      <c r="A14">
        <v>12</v>
      </c>
      <c r="B14" t="s">
        <v>45</v>
      </c>
      <c r="C14" s="5">
        <v>1</v>
      </c>
      <c r="D14" s="5">
        <v>2</v>
      </c>
      <c r="E14" t="s">
        <v>41</v>
      </c>
      <c r="F14" t="s">
        <v>39</v>
      </c>
      <c r="G14" s="7">
        <v>0.32700000000000001</v>
      </c>
      <c r="H14" s="6">
        <v>0.10059999999999999</v>
      </c>
      <c r="I14" s="6">
        <v>0.1134</v>
      </c>
      <c r="J14" s="6">
        <v>1.4999999999999999E-2</v>
      </c>
    </row>
    <row r="15" spans="1:10">
      <c r="A15">
        <v>13</v>
      </c>
      <c r="B15" t="s">
        <v>46</v>
      </c>
      <c r="C15" s="5">
        <v>1</v>
      </c>
      <c r="D15" s="5">
        <v>2</v>
      </c>
      <c r="E15" t="s">
        <v>41</v>
      </c>
      <c r="F15" t="s">
        <v>39</v>
      </c>
      <c r="G15" s="7">
        <v>1.5100000000000001E-2</v>
      </c>
      <c r="H15" s="6">
        <v>3.3300000000000003E-2</v>
      </c>
      <c r="I15" s="6">
        <v>3.3300000000000003E-2</v>
      </c>
      <c r="J15" s="6">
        <v>7.1399999999999996E-3</v>
      </c>
    </row>
    <row r="16" spans="1:10">
      <c r="A16">
        <v>14</v>
      </c>
      <c r="B16" t="s">
        <v>47</v>
      </c>
      <c r="C16" s="5">
        <v>4</v>
      </c>
      <c r="D16" s="5">
        <v>1</v>
      </c>
      <c r="E16" t="s">
        <v>19</v>
      </c>
      <c r="F16" t="s">
        <v>20</v>
      </c>
      <c r="G16" s="7">
        <v>43.609000000000002</v>
      </c>
      <c r="H16" s="6">
        <v>0.81279999999999997</v>
      </c>
      <c r="I16" s="6">
        <v>1.0541</v>
      </c>
      <c r="J16" s="6">
        <v>0.3846</v>
      </c>
    </row>
    <row r="17" spans="1:10">
      <c r="A17">
        <v>15</v>
      </c>
      <c r="B17" t="s">
        <v>48</v>
      </c>
      <c r="C17" s="5">
        <v>4</v>
      </c>
      <c r="D17" s="5">
        <v>5</v>
      </c>
      <c r="E17" t="s">
        <v>49</v>
      </c>
      <c r="F17" t="s">
        <v>34</v>
      </c>
      <c r="G17" s="7">
        <v>5.9900000000000002E-2</v>
      </c>
      <c r="H17" s="6">
        <v>1.7399999999999999E-2</v>
      </c>
      <c r="I17" s="6">
        <v>5.9200000000000003E-2</v>
      </c>
      <c r="J17" s="6">
        <v>0</v>
      </c>
    </row>
    <row r="18" spans="1:10">
      <c r="A18">
        <v>16</v>
      </c>
      <c r="B18" t="s">
        <v>50</v>
      </c>
      <c r="C18" s="5">
        <v>4</v>
      </c>
      <c r="D18" s="5">
        <v>3</v>
      </c>
      <c r="E18" t="s">
        <v>19</v>
      </c>
      <c r="F18" t="s">
        <v>34</v>
      </c>
      <c r="G18" s="7">
        <v>5.8200000000000002E-2</v>
      </c>
      <c r="H18" s="6">
        <v>4.07E-2</v>
      </c>
      <c r="I18" s="6">
        <v>2.4799999999999999E-2</v>
      </c>
      <c r="J18" s="6">
        <v>0</v>
      </c>
    </row>
    <row r="19" spans="1:10">
      <c r="A19">
        <v>17</v>
      </c>
      <c r="B19" t="s">
        <v>51</v>
      </c>
      <c r="C19" s="5">
        <v>4</v>
      </c>
      <c r="D19" s="5">
        <v>2</v>
      </c>
      <c r="E19" t="s">
        <v>52</v>
      </c>
      <c r="F19" t="s">
        <v>20</v>
      </c>
      <c r="G19" s="7">
        <v>0.12139999999999999</v>
      </c>
      <c r="H19" s="6">
        <v>6.0999999999999999E-2</v>
      </c>
      <c r="I19" s="6">
        <v>0.1046</v>
      </c>
      <c r="J19" s="6">
        <v>0.02</v>
      </c>
    </row>
    <row r="20" spans="1:10">
      <c r="A20">
        <v>18</v>
      </c>
      <c r="B20" t="s">
        <v>53</v>
      </c>
      <c r="C20" s="5">
        <v>4</v>
      </c>
      <c r="D20" s="5">
        <v>2</v>
      </c>
      <c r="E20" t="s">
        <v>49</v>
      </c>
      <c r="F20" t="s">
        <v>34</v>
      </c>
      <c r="G20" s="7">
        <v>0.53900000000000003</v>
      </c>
      <c r="H20" s="6">
        <v>3.1800000000000002E-2</v>
      </c>
      <c r="I20" s="6">
        <v>0.1661</v>
      </c>
      <c r="J20" s="6">
        <v>0</v>
      </c>
    </row>
    <row r="21" spans="1:10">
      <c r="A21">
        <v>19</v>
      </c>
      <c r="B21" t="s">
        <v>54</v>
      </c>
      <c r="C21" s="5">
        <v>4</v>
      </c>
      <c r="D21" s="5">
        <v>22</v>
      </c>
      <c r="E21" t="s">
        <v>49</v>
      </c>
      <c r="F21" t="s">
        <v>34</v>
      </c>
      <c r="G21" s="7">
        <v>0.33689999999999998</v>
      </c>
      <c r="H21" s="6">
        <v>3.4700000000000002E-2</v>
      </c>
      <c r="I21" s="6">
        <v>9.9299999999999999E-2</v>
      </c>
      <c r="J21" s="6">
        <v>0</v>
      </c>
    </row>
    <row r="22" spans="1:10">
      <c r="A22">
        <v>20</v>
      </c>
      <c r="B22" t="s">
        <v>55</v>
      </c>
      <c r="C22" s="5">
        <v>4</v>
      </c>
      <c r="D22" s="5">
        <v>17</v>
      </c>
      <c r="E22" t="s">
        <v>49</v>
      </c>
      <c r="F22" t="s">
        <v>34</v>
      </c>
      <c r="G22" s="7">
        <v>4.1300000000000003E-2</v>
      </c>
      <c r="H22" s="6">
        <v>2.1600000000000001E-2</v>
      </c>
      <c r="I22" s="6">
        <v>2.58E-2</v>
      </c>
      <c r="J22" s="6">
        <v>0</v>
      </c>
    </row>
    <row r="23" spans="1:10">
      <c r="A23">
        <v>21</v>
      </c>
      <c r="B23" t="s">
        <v>56</v>
      </c>
      <c r="C23" s="5">
        <v>4</v>
      </c>
      <c r="D23" s="5">
        <v>8</v>
      </c>
      <c r="E23" t="s">
        <v>57</v>
      </c>
      <c r="F23" t="s">
        <v>34</v>
      </c>
      <c r="G23" s="7">
        <v>3.9800000000000002E-2</v>
      </c>
      <c r="H23" s="6">
        <v>2.8000000000000001E-2</v>
      </c>
      <c r="I23" s="6">
        <v>6.4799999999999996E-2</v>
      </c>
      <c r="J23" s="6">
        <v>0</v>
      </c>
    </row>
    <row r="24" spans="1:10">
      <c r="A24">
        <v>22</v>
      </c>
      <c r="B24" t="s">
        <v>58</v>
      </c>
      <c r="C24" s="5">
        <v>4</v>
      </c>
      <c r="D24" s="5">
        <v>8</v>
      </c>
      <c r="E24" t="s">
        <v>59</v>
      </c>
      <c r="F24" t="s">
        <v>34</v>
      </c>
      <c r="G24" s="7">
        <v>0.23019999999999999</v>
      </c>
      <c r="H24" s="6">
        <v>4.3900000000000002E-2</v>
      </c>
      <c r="I24" s="6">
        <v>0.1391</v>
      </c>
      <c r="J24" s="6">
        <v>0</v>
      </c>
    </row>
    <row r="25" spans="1:10">
      <c r="A25">
        <v>23</v>
      </c>
      <c r="B25" t="s">
        <v>60</v>
      </c>
      <c r="C25" s="5">
        <v>4</v>
      </c>
      <c r="D25" s="5">
        <v>16</v>
      </c>
      <c r="E25" t="s">
        <v>49</v>
      </c>
      <c r="F25" t="s">
        <v>34</v>
      </c>
      <c r="G25" s="7">
        <v>9.0454545454545454E-2</v>
      </c>
      <c r="H25" s="6">
        <v>2.29E-2</v>
      </c>
      <c r="I25" s="6">
        <v>6.6699999999999995E-2</v>
      </c>
      <c r="J25" s="6">
        <v>0</v>
      </c>
    </row>
    <row r="26" spans="1:10">
      <c r="A26">
        <v>24</v>
      </c>
      <c r="B26" t="s">
        <v>61</v>
      </c>
      <c r="C26" s="5">
        <v>4</v>
      </c>
      <c r="D26" s="5">
        <v>1</v>
      </c>
      <c r="E26" t="s">
        <v>19</v>
      </c>
      <c r="F26" t="s">
        <v>34</v>
      </c>
      <c r="G26" s="7">
        <v>0.35389999999999999</v>
      </c>
      <c r="H26" s="6">
        <v>5.4899999999999997E-2</v>
      </c>
      <c r="I26" s="6">
        <v>0.20430000000000001</v>
      </c>
      <c r="J26" s="6">
        <v>0</v>
      </c>
    </row>
    <row r="27" spans="1:10">
      <c r="A27">
        <v>25</v>
      </c>
      <c r="B27" t="s">
        <v>62</v>
      </c>
      <c r="C27" s="5">
        <v>4</v>
      </c>
      <c r="D27" s="5">
        <v>1</v>
      </c>
      <c r="E27" t="s">
        <v>49</v>
      </c>
      <c r="F27" t="s">
        <v>34</v>
      </c>
      <c r="G27" s="7">
        <v>0.1336</v>
      </c>
      <c r="H27" s="6">
        <v>1.41E-2</v>
      </c>
      <c r="I27" s="6">
        <v>0.4748</v>
      </c>
      <c r="J27" s="6">
        <v>0</v>
      </c>
    </row>
    <row r="28" spans="1:10">
      <c r="A28">
        <v>26</v>
      </c>
      <c r="B28" t="s">
        <v>63</v>
      </c>
      <c r="C28" s="5">
        <v>4</v>
      </c>
      <c r="D28" s="5">
        <v>1</v>
      </c>
      <c r="E28" t="s">
        <v>19</v>
      </c>
      <c r="F28" t="s">
        <v>20</v>
      </c>
      <c r="G28" s="7">
        <v>0.05</v>
      </c>
      <c r="H28" s="6">
        <v>5.4600000000000003E-2</v>
      </c>
      <c r="I28" s="6">
        <v>7.3700000000000002E-2</v>
      </c>
      <c r="J28" s="6">
        <v>2.06E-2</v>
      </c>
    </row>
    <row r="29" spans="1:10">
      <c r="A29">
        <v>27</v>
      </c>
      <c r="B29" t="s">
        <v>64</v>
      </c>
      <c r="C29" s="5">
        <v>4</v>
      </c>
      <c r="D29" s="5">
        <v>1</v>
      </c>
      <c r="E29" t="s">
        <v>19</v>
      </c>
      <c r="F29" t="s">
        <v>34</v>
      </c>
      <c r="G29" s="7">
        <v>0.2666</v>
      </c>
      <c r="H29" s="6">
        <v>5.21E-2</v>
      </c>
      <c r="I29" s="6">
        <v>0.30049999999999999</v>
      </c>
      <c r="J29" s="6">
        <v>0</v>
      </c>
    </row>
    <row r="30" spans="1:10">
      <c r="A30">
        <v>28</v>
      </c>
      <c r="B30" t="s">
        <v>65</v>
      </c>
      <c r="C30" s="5">
        <v>4</v>
      </c>
      <c r="D30" s="5">
        <v>1</v>
      </c>
      <c r="E30" t="s">
        <v>49</v>
      </c>
      <c r="F30" t="s">
        <v>34</v>
      </c>
      <c r="G30" s="7">
        <v>0.19719999999999999</v>
      </c>
      <c r="H30" s="6">
        <v>1.26E-2</v>
      </c>
      <c r="I30" s="6">
        <v>0.64249999999999996</v>
      </c>
      <c r="J30" s="6">
        <v>0</v>
      </c>
    </row>
    <row r="31" spans="1:10">
      <c r="A31">
        <v>29</v>
      </c>
      <c r="B31" t="s">
        <v>66</v>
      </c>
      <c r="C31" s="5">
        <v>4</v>
      </c>
      <c r="D31" s="5">
        <v>1</v>
      </c>
      <c r="E31" t="s">
        <v>19</v>
      </c>
      <c r="F31" t="s">
        <v>20</v>
      </c>
      <c r="G31" s="7">
        <v>7.7899999999999997E-2</v>
      </c>
      <c r="H31" s="6">
        <v>7.1099999999999997E-2</v>
      </c>
      <c r="I31" s="6">
        <v>0.1041</v>
      </c>
      <c r="J31" s="6">
        <v>2.06E-2</v>
      </c>
    </row>
    <row r="32" spans="1:10">
      <c r="A32">
        <v>30</v>
      </c>
      <c r="B32" t="s">
        <v>67</v>
      </c>
      <c r="C32" s="5">
        <v>4</v>
      </c>
      <c r="D32" s="5">
        <v>4</v>
      </c>
      <c r="E32" t="s">
        <v>49</v>
      </c>
      <c r="F32" t="s">
        <v>34</v>
      </c>
      <c r="G32" s="7">
        <v>0.9425</v>
      </c>
      <c r="H32" s="6">
        <v>3.7400000000000003E-2</v>
      </c>
      <c r="I32" s="6">
        <v>0.1651</v>
      </c>
      <c r="J32" s="6">
        <v>0</v>
      </c>
    </row>
    <row r="33" spans="1:10">
      <c r="A33">
        <v>31</v>
      </c>
      <c r="B33" t="s">
        <v>68</v>
      </c>
      <c r="C33" s="5">
        <v>7</v>
      </c>
      <c r="D33" s="5">
        <v>2</v>
      </c>
      <c r="E33" t="s">
        <v>69</v>
      </c>
      <c r="F33" t="s">
        <v>20</v>
      </c>
      <c r="G33" s="7">
        <v>0.71260000000000001</v>
      </c>
      <c r="H33" s="6">
        <v>0.16070000000000001</v>
      </c>
      <c r="I33" s="6">
        <v>0.19220000000000001</v>
      </c>
      <c r="J33" s="6">
        <v>7.0499999999999993E-2</v>
      </c>
    </row>
    <row r="34" spans="1:10">
      <c r="A34">
        <v>32</v>
      </c>
      <c r="B34" t="s">
        <v>70</v>
      </c>
      <c r="C34" s="5">
        <v>7</v>
      </c>
      <c r="D34" s="5">
        <v>3</v>
      </c>
      <c r="E34" t="s">
        <v>41</v>
      </c>
      <c r="F34" t="s">
        <v>39</v>
      </c>
      <c r="G34" s="7">
        <v>2.6213000000000002</v>
      </c>
      <c r="H34" s="6">
        <v>0.21329999999999999</v>
      </c>
      <c r="I34" s="6">
        <v>0.33739999999999998</v>
      </c>
      <c r="J34" s="6">
        <v>0.02</v>
      </c>
    </row>
    <row r="35" spans="1:10">
      <c r="A35">
        <v>33</v>
      </c>
      <c r="B35" t="s">
        <v>71</v>
      </c>
      <c r="C35" s="5">
        <v>7</v>
      </c>
      <c r="D35" s="5">
        <v>128</v>
      </c>
      <c r="E35" t="s">
        <v>57</v>
      </c>
      <c r="F35" t="s">
        <v>34</v>
      </c>
      <c r="G35" s="7">
        <v>6.9699999999999998E-2</v>
      </c>
      <c r="H35" s="6">
        <v>2.06E-2</v>
      </c>
      <c r="I35" s="6">
        <v>7.0400000000000004E-2</v>
      </c>
      <c r="J35" s="6">
        <v>0</v>
      </c>
    </row>
    <row r="36" spans="1:10">
      <c r="A36">
        <v>34</v>
      </c>
      <c r="B36" t="s">
        <v>72</v>
      </c>
      <c r="C36" s="5">
        <v>14</v>
      </c>
      <c r="D36" s="5">
        <v>6</v>
      </c>
      <c r="E36" t="s">
        <v>23</v>
      </c>
      <c r="F36" t="s">
        <v>34</v>
      </c>
      <c r="G36" s="7">
        <v>0</v>
      </c>
      <c r="H36" s="6">
        <v>0.05</v>
      </c>
      <c r="I36" s="6">
        <v>0.02</v>
      </c>
      <c r="J36" s="6">
        <v>0</v>
      </c>
    </row>
    <row r="37" spans="1:10">
      <c r="A37">
        <v>35</v>
      </c>
      <c r="B37" t="s">
        <v>73</v>
      </c>
      <c r="C37" s="5">
        <v>14</v>
      </c>
      <c r="D37" s="5">
        <v>3</v>
      </c>
      <c r="E37" t="s">
        <v>23</v>
      </c>
      <c r="F37" t="s">
        <v>74</v>
      </c>
      <c r="G37" s="7">
        <v>6.9</v>
      </c>
      <c r="H37" s="6">
        <v>0.3301</v>
      </c>
      <c r="I37" s="6">
        <v>0.90439999999999998</v>
      </c>
      <c r="J37" s="6">
        <v>0</v>
      </c>
    </row>
    <row r="38" spans="1:10">
      <c r="A38">
        <v>36</v>
      </c>
      <c r="B38" t="s">
        <v>75</v>
      </c>
      <c r="C38" s="5">
        <v>20</v>
      </c>
      <c r="D38" s="5">
        <v>17</v>
      </c>
      <c r="E38" t="s">
        <v>76</v>
      </c>
      <c r="F38" t="s">
        <v>34</v>
      </c>
      <c r="G38" s="7">
        <v>2.3199999999999998E-2</v>
      </c>
      <c r="H38" s="6">
        <v>1.9E-2</v>
      </c>
      <c r="I38" s="6">
        <v>1.4999999999999999E-2</v>
      </c>
      <c r="J38" s="6">
        <v>0</v>
      </c>
    </row>
    <row r="39" spans="1:10">
      <c r="A39">
        <v>37</v>
      </c>
      <c r="B39" t="s">
        <v>77</v>
      </c>
      <c r="C39" s="5">
        <v>21</v>
      </c>
      <c r="D39" s="5">
        <v>8</v>
      </c>
      <c r="E39" t="s">
        <v>78</v>
      </c>
      <c r="F39" t="s">
        <v>34</v>
      </c>
      <c r="G39" s="7">
        <v>1.66E-2</v>
      </c>
      <c r="H39" s="6">
        <v>1.52E-2</v>
      </c>
      <c r="I39" s="6">
        <v>1.7600000000000001E-2</v>
      </c>
      <c r="J39" s="6">
        <v>0</v>
      </c>
    </row>
    <row r="40" spans="1:10">
      <c r="A40">
        <v>38</v>
      </c>
      <c r="B40" t="s">
        <v>80</v>
      </c>
      <c r="C40" s="5">
        <v>30</v>
      </c>
      <c r="D40" s="5">
        <v>4</v>
      </c>
      <c r="E40" t="s">
        <v>49</v>
      </c>
      <c r="F40" t="s">
        <v>34</v>
      </c>
      <c r="G40" s="7">
        <v>0.13850000000000001</v>
      </c>
      <c r="H40" s="6">
        <v>0.04</v>
      </c>
      <c r="I40" s="6">
        <v>5.6800000000000003E-2</v>
      </c>
      <c r="J40" s="6">
        <v>0</v>
      </c>
    </row>
    <row r="41" spans="1:10">
      <c r="A41">
        <v>39</v>
      </c>
      <c r="B41" t="s">
        <v>81</v>
      </c>
      <c r="C41" s="5">
        <v>30</v>
      </c>
      <c r="D41" s="5">
        <v>4</v>
      </c>
      <c r="E41" t="s">
        <v>76</v>
      </c>
      <c r="F41" t="s">
        <v>34</v>
      </c>
      <c r="G41" s="7">
        <v>1.2999999999999999E-2</v>
      </c>
      <c r="H41" s="6">
        <v>2.1999999999999999E-2</v>
      </c>
      <c r="I41" s="6">
        <v>8.5000000000000006E-3</v>
      </c>
      <c r="J41" s="6">
        <v>0</v>
      </c>
    </row>
    <row r="42" spans="1:10">
      <c r="A42">
        <v>40</v>
      </c>
      <c r="B42" t="s">
        <v>82</v>
      </c>
      <c r="C42" s="5">
        <v>30</v>
      </c>
      <c r="D42" s="5">
        <v>4</v>
      </c>
      <c r="E42" t="s">
        <v>76</v>
      </c>
      <c r="F42" t="s">
        <v>83</v>
      </c>
      <c r="G42" s="7">
        <v>0.03</v>
      </c>
      <c r="H42" s="6">
        <v>5.1999999999999998E-2</v>
      </c>
      <c r="I42" s="6">
        <v>1.8E-3</v>
      </c>
      <c r="J42" s="6">
        <v>0</v>
      </c>
    </row>
    <row r="43" spans="1:10">
      <c r="A43">
        <v>41</v>
      </c>
      <c r="B43" t="s">
        <v>84</v>
      </c>
      <c r="C43" s="5">
        <v>30</v>
      </c>
      <c r="D43" s="5">
        <v>4</v>
      </c>
      <c r="E43" t="s">
        <v>76</v>
      </c>
      <c r="F43" t="s">
        <v>34</v>
      </c>
      <c r="G43" s="7">
        <v>0.128</v>
      </c>
      <c r="H43" s="6">
        <v>4.6600000000000003E-2</v>
      </c>
      <c r="I43" s="6">
        <v>1.7999999999999999E-2</v>
      </c>
      <c r="J43" s="6">
        <v>0</v>
      </c>
    </row>
    <row r="44" spans="1:10">
      <c r="A44">
        <v>42</v>
      </c>
      <c r="B44" t="s">
        <v>85</v>
      </c>
      <c r="C44" s="5">
        <v>30</v>
      </c>
      <c r="D44" s="5">
        <v>4</v>
      </c>
      <c r="E44" t="s">
        <v>76</v>
      </c>
      <c r="F44" t="s">
        <v>34</v>
      </c>
      <c r="G44" s="7">
        <v>6.3500000000000001E-2</v>
      </c>
      <c r="H44" s="6">
        <v>3.6799999999999999E-2</v>
      </c>
      <c r="I44" s="6">
        <v>1.6E-2</v>
      </c>
      <c r="J44" s="6">
        <v>0</v>
      </c>
    </row>
    <row r="46" spans="1:10">
      <c r="C46" s="5"/>
      <c r="D46" s="5"/>
      <c r="G46" s="7"/>
      <c r="H46" s="6"/>
      <c r="I46" s="6"/>
      <c r="J46" s="6"/>
    </row>
    <row r="47" spans="1:10">
      <c r="C47" s="5"/>
      <c r="D47" s="5"/>
      <c r="G47" s="7"/>
      <c r="H47" s="6"/>
      <c r="I47" s="6"/>
      <c r="J47" s="6"/>
    </row>
    <row r="48" spans="1:10">
      <c r="C48" s="5"/>
      <c r="D48" s="5"/>
      <c r="G48" s="7"/>
      <c r="H48" s="6"/>
      <c r="I48" s="6"/>
      <c r="J48" s="6"/>
    </row>
    <row r="49" spans="3:10">
      <c r="C49" s="5"/>
      <c r="D49" s="5"/>
      <c r="G49" s="7"/>
      <c r="H49" s="6"/>
      <c r="I49" s="6"/>
      <c r="J49" s="6"/>
    </row>
    <row r="50" spans="3:10">
      <c r="C50" s="5"/>
      <c r="D50" s="5"/>
      <c r="G50" s="7"/>
      <c r="H50" s="6"/>
      <c r="I50" s="6"/>
      <c r="J50" s="6"/>
    </row>
    <row r="51" spans="3:10">
      <c r="C51" s="5"/>
      <c r="D51" s="5"/>
      <c r="G51" s="7"/>
      <c r="H51" s="6"/>
      <c r="I51" s="6"/>
      <c r="J51" s="6"/>
    </row>
    <row r="52" spans="3:10">
      <c r="C52" s="5"/>
      <c r="D52" s="5"/>
      <c r="G52" s="7"/>
      <c r="H52" s="6"/>
      <c r="I52" s="6"/>
      <c r="J52" s="6"/>
    </row>
    <row r="53" spans="3:10">
      <c r="C53" s="5"/>
      <c r="D53" s="5"/>
      <c r="G53" s="7"/>
      <c r="H53" s="6"/>
      <c r="I53" s="6"/>
      <c r="J53" s="6"/>
    </row>
    <row r="54" spans="3:10">
      <c r="C54" s="5"/>
      <c r="D54" s="5"/>
      <c r="G54" s="7"/>
      <c r="H54" s="6"/>
      <c r="I54" s="6"/>
      <c r="J54" s="6"/>
    </row>
    <row r="55" spans="3:10">
      <c r="C55" s="5"/>
      <c r="D55" s="5"/>
      <c r="G55" s="7"/>
      <c r="H55" s="6"/>
      <c r="I55" s="6"/>
      <c r="J55" s="6"/>
    </row>
    <row r="56" spans="3:10">
      <c r="C56" s="5"/>
      <c r="D56" s="5"/>
      <c r="G56" s="7"/>
      <c r="H56" s="6"/>
      <c r="I56" s="6"/>
      <c r="J56" s="6"/>
    </row>
    <row r="57" spans="3:10">
      <c r="C57" s="5"/>
      <c r="D57" s="5"/>
      <c r="G57" s="7"/>
      <c r="H57" s="6"/>
      <c r="I57" s="6"/>
      <c r="J57" s="6"/>
    </row>
    <row r="58" spans="3:10">
      <c r="C58" s="5"/>
      <c r="D58" s="5"/>
      <c r="G58" s="7"/>
      <c r="H58" s="6"/>
      <c r="I58" s="6"/>
      <c r="J58" s="6"/>
    </row>
    <row r="59" spans="3:10">
      <c r="C59" s="5"/>
      <c r="D59" s="5"/>
      <c r="G59" s="7"/>
      <c r="H59" s="6"/>
      <c r="I59" s="6"/>
      <c r="J59" s="6"/>
    </row>
    <row r="60" spans="3:10">
      <c r="C60" s="5"/>
      <c r="D60" s="5"/>
      <c r="G60" s="7"/>
      <c r="H60" s="6"/>
      <c r="I60" s="6"/>
      <c r="J60" s="6"/>
    </row>
    <row r="61" spans="3:10">
      <c r="C61" s="5"/>
      <c r="D61" s="5"/>
      <c r="G61" s="7"/>
      <c r="H61" s="6"/>
      <c r="I61" s="6"/>
      <c r="J61" s="6"/>
    </row>
    <row r="62" spans="3:10">
      <c r="C62" s="5"/>
      <c r="D62" s="5"/>
      <c r="G62" s="7"/>
      <c r="H62" s="6"/>
      <c r="I62" s="6"/>
      <c r="J62" s="6"/>
    </row>
    <row r="63" spans="3:10">
      <c r="C63" s="5"/>
      <c r="D63" s="5"/>
      <c r="G63" s="7"/>
      <c r="H63" s="6"/>
      <c r="I63" s="6"/>
      <c r="J63" s="6"/>
    </row>
    <row r="64" spans="3:10">
      <c r="C64" s="5"/>
      <c r="D64" s="5"/>
      <c r="G64" s="7"/>
      <c r="H64" s="6"/>
      <c r="I64" s="6"/>
      <c r="J64" s="6"/>
    </row>
    <row r="65" spans="3:10">
      <c r="C65" s="5"/>
      <c r="D65" s="5"/>
      <c r="G65" s="7"/>
      <c r="H65" s="6"/>
      <c r="I65" s="6"/>
      <c r="J65" s="6"/>
    </row>
    <row r="66" spans="3:10">
      <c r="C66" s="5"/>
      <c r="D66" s="5"/>
      <c r="G66" s="7"/>
      <c r="H66" s="6"/>
      <c r="I66" s="6"/>
      <c r="J66" s="6"/>
    </row>
    <row r="67" spans="3:10">
      <c r="C67" s="5"/>
      <c r="D67" s="5"/>
      <c r="G67" s="7"/>
      <c r="H67" s="6"/>
      <c r="I67" s="6"/>
      <c r="J67" s="6"/>
    </row>
    <row r="68" spans="3:10">
      <c r="C68" s="5"/>
      <c r="D68" s="5"/>
      <c r="G68" s="7"/>
      <c r="H68" s="6"/>
      <c r="I68" s="6"/>
      <c r="J68" s="6"/>
    </row>
    <row r="69" spans="3:10">
      <c r="C69" s="5"/>
      <c r="D69" s="5"/>
      <c r="G69" s="7"/>
      <c r="H69" s="6"/>
      <c r="I69" s="6"/>
      <c r="J69" s="6"/>
    </row>
    <row r="70" spans="3:10">
      <c r="C70" s="5"/>
      <c r="D70" s="5"/>
      <c r="G70" s="7"/>
      <c r="H70" s="6"/>
      <c r="I70" s="6"/>
      <c r="J70" s="6"/>
    </row>
    <row r="71" spans="3:10">
      <c r="C71" s="5"/>
      <c r="D71" s="5"/>
      <c r="G71" s="7"/>
      <c r="H71" s="6"/>
      <c r="I71" s="6"/>
      <c r="J71" s="6"/>
    </row>
    <row r="72" spans="3:10">
      <c r="C72" s="5"/>
      <c r="D72" s="5"/>
      <c r="G72" s="7"/>
      <c r="H72" s="6"/>
      <c r="I72" s="6"/>
      <c r="J72" s="6"/>
    </row>
    <row r="73" spans="3:10">
      <c r="C73" s="5"/>
      <c r="D73" s="5"/>
      <c r="G73" s="7"/>
      <c r="H73" s="6"/>
      <c r="I73" s="6"/>
      <c r="J73" s="6"/>
    </row>
    <row r="74" spans="3:10">
      <c r="C74" s="5"/>
      <c r="D74" s="5"/>
      <c r="G74" s="7"/>
      <c r="H74" s="6"/>
      <c r="I74" s="6"/>
      <c r="J74" s="6"/>
    </row>
    <row r="75" spans="3:10">
      <c r="C75" s="5"/>
      <c r="D75" s="5"/>
      <c r="G75" s="7"/>
      <c r="H75" s="6"/>
      <c r="I75" s="6"/>
      <c r="J75" s="6"/>
    </row>
    <row r="76" spans="3:10">
      <c r="C76" s="5"/>
      <c r="D76" s="5"/>
      <c r="G76" s="7"/>
      <c r="H76" s="6"/>
      <c r="I76" s="6"/>
      <c r="J76" s="6"/>
    </row>
    <row r="77" spans="3:10">
      <c r="C77" s="5"/>
      <c r="D77" s="5"/>
      <c r="G77" s="7"/>
      <c r="H77" s="6"/>
      <c r="I77" s="6"/>
      <c r="J77" s="6"/>
    </row>
    <row r="78" spans="3:10">
      <c r="C78" s="5"/>
      <c r="D78" s="5"/>
      <c r="G78" s="7"/>
      <c r="H78" s="6"/>
      <c r="I78" s="6"/>
      <c r="J78" s="6"/>
    </row>
    <row r="79" spans="3:10">
      <c r="C79" s="5"/>
      <c r="D79" s="5"/>
      <c r="G79" s="7"/>
      <c r="H79" s="6"/>
      <c r="I79" s="6"/>
      <c r="J79" s="6"/>
    </row>
    <row r="80" spans="3:10">
      <c r="C80" s="5"/>
      <c r="D80" s="5"/>
      <c r="G80" s="7"/>
      <c r="H80" s="6"/>
      <c r="I80" s="6"/>
      <c r="J80" s="6"/>
    </row>
    <row r="81" spans="3:10">
      <c r="C81" s="5"/>
      <c r="D81" s="5"/>
      <c r="G81" s="7"/>
      <c r="H81" s="6"/>
      <c r="I81" s="6"/>
      <c r="J81" s="6"/>
    </row>
    <row r="82" spans="3:10">
      <c r="C82" s="5"/>
      <c r="D82" s="5"/>
      <c r="G82" s="7"/>
      <c r="H82" s="6"/>
      <c r="I82" s="6"/>
      <c r="J82" s="6"/>
    </row>
    <row r="83" spans="3:10">
      <c r="C83" s="5"/>
      <c r="D83" s="5"/>
      <c r="G83" s="7"/>
      <c r="H83" s="6"/>
      <c r="I83" s="6"/>
      <c r="J83" s="6"/>
    </row>
    <row r="84" spans="3:10">
      <c r="C84" s="5"/>
      <c r="D84" s="5"/>
      <c r="G84" s="7"/>
      <c r="H84" s="6"/>
      <c r="I84" s="6"/>
      <c r="J84" s="6"/>
    </row>
    <row r="85" spans="3:10">
      <c r="C85" s="5"/>
      <c r="D85" s="5"/>
      <c r="G85" s="7"/>
      <c r="H85" s="6"/>
      <c r="I85" s="6"/>
      <c r="J85" s="6"/>
    </row>
    <row r="86" spans="3:10">
      <c r="C86" s="5"/>
      <c r="D86" s="5"/>
      <c r="G86" s="7"/>
      <c r="H86" s="6"/>
      <c r="I86" s="6"/>
      <c r="J86" s="6"/>
    </row>
    <row r="87" spans="3:10">
      <c r="C87" s="5"/>
      <c r="D87" s="5"/>
      <c r="G87" s="7"/>
      <c r="H87" s="6"/>
      <c r="I87" s="6"/>
      <c r="J87" s="6"/>
    </row>
    <row r="88" spans="3:10">
      <c r="C88" s="5"/>
      <c r="D88" s="5"/>
      <c r="G88" s="7"/>
      <c r="H88" s="6"/>
      <c r="I88" s="6"/>
      <c r="J88" s="6"/>
    </row>
    <row r="89" spans="3:10">
      <c r="C89" s="5"/>
      <c r="D89" s="5"/>
      <c r="G89" s="7"/>
      <c r="H89" s="6"/>
      <c r="I89" s="6"/>
      <c r="J89" s="6"/>
    </row>
    <row r="90" spans="3:10">
      <c r="C90" s="5"/>
      <c r="D90" s="5"/>
      <c r="G90" s="7"/>
      <c r="H90" s="6"/>
      <c r="I90" s="6"/>
      <c r="J90" s="6"/>
    </row>
    <row r="91" spans="3:10">
      <c r="C91" s="5"/>
      <c r="D91" s="5"/>
      <c r="G91" s="7"/>
      <c r="H91" s="6"/>
      <c r="I91" s="6"/>
      <c r="J91" s="6"/>
    </row>
    <row r="92" spans="3:10">
      <c r="C92" s="5"/>
      <c r="D92" s="5"/>
      <c r="G92" s="7"/>
      <c r="H92" s="6"/>
      <c r="I92" s="6"/>
      <c r="J92" s="6"/>
    </row>
    <row r="93" spans="3:10">
      <c r="C93" s="5"/>
      <c r="D93" s="5"/>
      <c r="G93" s="7"/>
      <c r="H93" s="6"/>
      <c r="I93" s="6"/>
      <c r="J93" s="6"/>
    </row>
    <row r="94" spans="3:10">
      <c r="C94" s="5"/>
      <c r="D94" s="5"/>
      <c r="G94" s="7"/>
      <c r="H94" s="6"/>
      <c r="I94" s="6"/>
      <c r="J94" s="6"/>
    </row>
    <row r="95" spans="3:10">
      <c r="C95" s="5"/>
      <c r="D95" s="5"/>
      <c r="G95" s="7"/>
      <c r="H95" s="6"/>
      <c r="I95" s="6"/>
      <c r="J95" s="6"/>
    </row>
    <row r="96" spans="3:10">
      <c r="C96" s="5"/>
      <c r="D96" s="5"/>
      <c r="G96" s="7"/>
      <c r="H96" s="6"/>
      <c r="I96" s="6"/>
      <c r="J96" s="6"/>
    </row>
    <row r="97" spans="3:10">
      <c r="C97" s="5"/>
      <c r="D97" s="5"/>
      <c r="G97" s="7"/>
      <c r="H97" s="6"/>
      <c r="I97" s="6"/>
      <c r="J97" s="6"/>
    </row>
    <row r="98" spans="3:10">
      <c r="C98" s="5"/>
      <c r="D98" s="5"/>
      <c r="G98" s="7"/>
      <c r="H98" s="6"/>
      <c r="I98" s="6"/>
      <c r="J98" s="6"/>
    </row>
    <row r="99" spans="3:10">
      <c r="C99" s="5"/>
      <c r="D99" s="5"/>
      <c r="G99" s="7"/>
      <c r="H99" s="6"/>
      <c r="I99" s="6"/>
      <c r="J99" s="6"/>
    </row>
    <row r="100" spans="3:10">
      <c r="C100" s="5"/>
      <c r="D100" s="5"/>
      <c r="G100" s="7"/>
      <c r="H100" s="6"/>
      <c r="I100" s="6"/>
      <c r="J100" s="6"/>
    </row>
    <row r="101" spans="3:10">
      <c r="C101" s="5"/>
      <c r="D101" s="5"/>
      <c r="G101" s="7"/>
      <c r="H101" s="6"/>
      <c r="I101" s="6"/>
      <c r="J101" s="6"/>
    </row>
    <row r="102" spans="3:10">
      <c r="C102" s="5"/>
      <c r="D102" s="5"/>
      <c r="G102" s="7"/>
      <c r="H102" s="6"/>
      <c r="I102" s="6"/>
      <c r="J102" s="6"/>
    </row>
    <row r="103" spans="3:10">
      <c r="C103" s="5"/>
      <c r="D103" s="5"/>
      <c r="G103" s="7"/>
      <c r="H103" s="6"/>
      <c r="I103" s="6"/>
      <c r="J103" s="6"/>
    </row>
    <row r="104" spans="3:10">
      <c r="C104" s="5"/>
      <c r="D104" s="5"/>
      <c r="G104" s="7"/>
      <c r="H104" s="6"/>
      <c r="I104" s="6"/>
      <c r="J104" s="6"/>
    </row>
    <row r="105" spans="3:10">
      <c r="C105" s="5"/>
      <c r="D105" s="5"/>
      <c r="G105" s="7"/>
      <c r="H105" s="6"/>
      <c r="I105" s="6"/>
      <c r="J105" s="6"/>
    </row>
    <row r="106" spans="3:10">
      <c r="C106" s="5"/>
      <c r="D106" s="5"/>
      <c r="G106" s="7"/>
      <c r="H106" s="6"/>
      <c r="I106" s="6"/>
      <c r="J106" s="6"/>
    </row>
    <row r="107" spans="3:10">
      <c r="C107" s="5"/>
      <c r="D107" s="5"/>
      <c r="G107" s="7"/>
      <c r="H107" s="6"/>
      <c r="I107" s="6"/>
      <c r="J107" s="6"/>
    </row>
    <row r="108" spans="3:10">
      <c r="C108" s="5"/>
      <c r="D108" s="5"/>
      <c r="G108" s="7"/>
      <c r="H108" s="6"/>
      <c r="I108" s="6"/>
      <c r="J108" s="6"/>
    </row>
    <row r="109" spans="3:10">
      <c r="C109" s="5"/>
      <c r="D109" s="5"/>
      <c r="G109" s="7"/>
      <c r="H109" s="6"/>
      <c r="I109" s="6"/>
      <c r="J109" s="6"/>
    </row>
    <row r="110" spans="3:10">
      <c r="C110" s="5"/>
      <c r="D110" s="5"/>
      <c r="G110" s="7"/>
      <c r="H110" s="6"/>
      <c r="I110" s="6"/>
      <c r="J110" s="6"/>
    </row>
    <row r="111" spans="3:10">
      <c r="C111" s="5"/>
      <c r="D111" s="5"/>
      <c r="G111" s="7"/>
      <c r="H111" s="6"/>
      <c r="I111" s="6"/>
      <c r="J111" s="6"/>
    </row>
    <row r="112" spans="3:10">
      <c r="C112" s="5"/>
      <c r="D112" s="5"/>
      <c r="G112" s="7"/>
      <c r="H112" s="6"/>
      <c r="I112" s="6"/>
      <c r="J112" s="6"/>
    </row>
    <row r="113" spans="3:10">
      <c r="C113" s="5"/>
      <c r="D113" s="5"/>
      <c r="G113" s="7"/>
      <c r="H113" s="6"/>
      <c r="I113" s="6"/>
      <c r="J113" s="6"/>
    </row>
    <row r="114" spans="3:10">
      <c r="C114" s="5"/>
      <c r="D114" s="5"/>
      <c r="G114" s="7"/>
      <c r="H114" s="6"/>
      <c r="I114" s="6"/>
      <c r="J114" s="6"/>
    </row>
    <row r="115" spans="3:10">
      <c r="C115" s="5"/>
      <c r="D115" s="5"/>
      <c r="G115" s="7"/>
      <c r="H115" s="6"/>
      <c r="I115" s="6"/>
      <c r="J115" s="6"/>
    </row>
    <row r="116" spans="3:10">
      <c r="C116" s="5"/>
      <c r="D116" s="5"/>
      <c r="G116" s="7"/>
      <c r="H116" s="6"/>
      <c r="I116" s="6"/>
      <c r="J116" s="6"/>
    </row>
    <row r="117" spans="3:10">
      <c r="C117" s="5"/>
      <c r="D117" s="5"/>
      <c r="G117" s="7"/>
      <c r="H117" s="6"/>
      <c r="I117" s="6"/>
      <c r="J117" s="6"/>
    </row>
    <row r="118" spans="3:10">
      <c r="C118" s="5"/>
      <c r="D118" s="5"/>
      <c r="G118" s="7"/>
      <c r="H118" s="6"/>
      <c r="I118" s="6"/>
      <c r="J118" s="6"/>
    </row>
    <row r="119" spans="3:10">
      <c r="C119" s="5"/>
      <c r="D119" s="5"/>
      <c r="G119" s="7"/>
      <c r="H119" s="6"/>
      <c r="I119" s="6"/>
      <c r="J119" s="6"/>
    </row>
    <row r="120" spans="3:10">
      <c r="C120" s="5"/>
      <c r="D120" s="5"/>
      <c r="G120" s="7"/>
      <c r="H120" s="6"/>
      <c r="I120" s="6"/>
      <c r="J120" s="6"/>
    </row>
    <row r="121" spans="3:10">
      <c r="C121" s="5"/>
      <c r="D121" s="5"/>
      <c r="G121" s="7"/>
      <c r="H121" s="6"/>
      <c r="I121" s="6"/>
      <c r="J121" s="6"/>
    </row>
    <row r="122" spans="3:10">
      <c r="C122" s="5"/>
      <c r="D122" s="5"/>
      <c r="G122" s="7"/>
      <c r="H122" s="6"/>
      <c r="I122" s="6"/>
      <c r="J122" s="6"/>
    </row>
    <row r="123" spans="3:10">
      <c r="C123" s="5"/>
      <c r="D123" s="5"/>
      <c r="G123" s="7"/>
      <c r="H123" s="6"/>
      <c r="I123" s="6"/>
      <c r="J123" s="6"/>
    </row>
    <row r="124" spans="3:10">
      <c r="C124" s="5"/>
      <c r="D124" s="5"/>
      <c r="G124" s="7"/>
      <c r="H124" s="6"/>
      <c r="I124" s="6"/>
      <c r="J124" s="6"/>
    </row>
    <row r="125" spans="3:10">
      <c r="C125" s="5"/>
      <c r="D125" s="5"/>
      <c r="G125" s="7"/>
      <c r="H125" s="6"/>
      <c r="I125" s="6"/>
      <c r="J125" s="6"/>
    </row>
    <row r="126" spans="3:10">
      <c r="C126" s="5"/>
      <c r="D126" s="5"/>
      <c r="G126" s="7"/>
      <c r="H126" s="6"/>
      <c r="I126" s="6"/>
      <c r="J126" s="6"/>
    </row>
    <row r="127" spans="3:10">
      <c r="C127" s="5"/>
      <c r="D127" s="5"/>
      <c r="G127" s="7"/>
      <c r="H127" s="6"/>
      <c r="I127" s="6"/>
      <c r="J127" s="6"/>
    </row>
    <row r="128" spans="3:10">
      <c r="C128" s="5"/>
      <c r="D128" s="5"/>
      <c r="G128" s="7"/>
      <c r="H128" s="6"/>
      <c r="I128" s="6"/>
      <c r="J128" s="6"/>
    </row>
    <row r="129" spans="3:10">
      <c r="C129" s="5"/>
      <c r="D129" s="5"/>
      <c r="G129" s="7"/>
      <c r="H129" s="6"/>
      <c r="I129" s="6"/>
      <c r="J129" s="6"/>
    </row>
    <row r="130" spans="3:10">
      <c r="C130" s="5"/>
      <c r="D130" s="5"/>
      <c r="G130" s="7"/>
      <c r="H130" s="6"/>
      <c r="I130" s="6"/>
      <c r="J130" s="6"/>
    </row>
    <row r="131" spans="3:10">
      <c r="C131" s="5"/>
      <c r="D131" s="5"/>
      <c r="G131" s="7"/>
      <c r="H131" s="6"/>
      <c r="I131" s="6"/>
      <c r="J131" s="6"/>
    </row>
    <row r="132" spans="3:10">
      <c r="C132" s="5"/>
      <c r="D132" s="5"/>
      <c r="G132" s="7"/>
      <c r="H132" s="6"/>
      <c r="I132" s="6"/>
      <c r="J132" s="6"/>
    </row>
    <row r="133" spans="3:10">
      <c r="C133" s="5"/>
      <c r="D133" s="5"/>
      <c r="G133" s="7"/>
      <c r="H133" s="6"/>
      <c r="I133" s="6"/>
      <c r="J133" s="6"/>
    </row>
    <row r="134" spans="3:10">
      <c r="C134" s="5"/>
      <c r="D134" s="5"/>
      <c r="G134" s="7"/>
      <c r="H134" s="6"/>
      <c r="I134" s="6"/>
      <c r="J134" s="6"/>
    </row>
    <row r="135" spans="3:10">
      <c r="C135" s="5"/>
      <c r="D135" s="5"/>
      <c r="G135" s="7"/>
      <c r="H135" s="6"/>
      <c r="I135" s="6"/>
      <c r="J135" s="6"/>
    </row>
    <row r="136" spans="3:10">
      <c r="C136" s="5"/>
      <c r="D136" s="5"/>
      <c r="G136" s="7"/>
      <c r="H136" s="6"/>
      <c r="I136" s="6"/>
      <c r="J136" s="6"/>
    </row>
    <row r="137" spans="3:10">
      <c r="C137" s="5"/>
      <c r="D137" s="5"/>
      <c r="G137" s="7"/>
      <c r="H137" s="6"/>
      <c r="I137" s="6"/>
      <c r="J137" s="6"/>
    </row>
    <row r="138" spans="3:10">
      <c r="C138" s="5"/>
      <c r="D138" s="5"/>
      <c r="G138" s="7"/>
      <c r="H138" s="6"/>
      <c r="I138" s="6"/>
      <c r="J138" s="6"/>
    </row>
    <row r="139" spans="3:10">
      <c r="C139" s="5"/>
      <c r="D139" s="5"/>
      <c r="G139" s="7"/>
      <c r="H139" s="6"/>
      <c r="I139" s="6"/>
      <c r="J139" s="6"/>
    </row>
    <row r="140" spans="3:10">
      <c r="C140" s="5"/>
      <c r="D140" s="5"/>
      <c r="G140" s="7"/>
      <c r="H140" s="6"/>
      <c r="I140" s="6"/>
      <c r="J140" s="6"/>
    </row>
    <row r="141" spans="3:10">
      <c r="C141" s="5"/>
      <c r="D141" s="5"/>
      <c r="G141" s="7"/>
      <c r="H141" s="6"/>
      <c r="I141" s="6"/>
      <c r="J141" s="6"/>
    </row>
    <row r="142" spans="3:10">
      <c r="C142" s="5"/>
      <c r="D142" s="5"/>
      <c r="G142" s="7"/>
      <c r="H142" s="6"/>
      <c r="I142" s="6"/>
      <c r="J142" s="6"/>
    </row>
    <row r="143" spans="3:10">
      <c r="C143" s="5"/>
      <c r="D143" s="5"/>
      <c r="G143" s="7"/>
      <c r="H143" s="6"/>
      <c r="I143" s="6"/>
      <c r="J143" s="6"/>
    </row>
    <row r="144" spans="3:10">
      <c r="C144" s="5"/>
      <c r="D144" s="5"/>
      <c r="G144" s="7"/>
      <c r="H144" s="6"/>
      <c r="I144" s="6"/>
      <c r="J144" s="6"/>
    </row>
    <row r="145" spans="3:10">
      <c r="C145" s="5"/>
      <c r="D145" s="5"/>
      <c r="G145" s="7"/>
      <c r="H145" s="6"/>
      <c r="I145" s="6"/>
      <c r="J145" s="6"/>
    </row>
    <row r="146" spans="3:10">
      <c r="C146" s="5"/>
      <c r="D146" s="5"/>
      <c r="G146" s="7"/>
      <c r="H146" s="6"/>
      <c r="I146" s="6"/>
      <c r="J146" s="6"/>
    </row>
    <row r="147" spans="3:10">
      <c r="C147" s="5"/>
      <c r="D147" s="5"/>
      <c r="G147" s="7"/>
      <c r="H147" s="6"/>
      <c r="I147" s="6"/>
      <c r="J147" s="6"/>
    </row>
    <row r="148" spans="3:10">
      <c r="C148" s="5"/>
      <c r="D148" s="5"/>
      <c r="G148" s="7"/>
      <c r="H148" s="6"/>
      <c r="I148" s="6"/>
      <c r="J148" s="6"/>
    </row>
    <row r="149" spans="3:10">
      <c r="C149" s="5"/>
      <c r="D149" s="5"/>
      <c r="G149" s="7"/>
      <c r="H149" s="6"/>
      <c r="I149" s="6"/>
      <c r="J149" s="6"/>
    </row>
    <row r="150" spans="3:10">
      <c r="C150" s="5"/>
      <c r="D150" s="5"/>
      <c r="G150" s="7"/>
      <c r="H150" s="6"/>
      <c r="I150" s="6"/>
      <c r="J150" s="6"/>
    </row>
    <row r="151" spans="3:10">
      <c r="C151" s="5"/>
      <c r="D151" s="5"/>
      <c r="G151" s="7"/>
      <c r="H151" s="6"/>
      <c r="I151" s="6"/>
      <c r="J151" s="6"/>
    </row>
    <row r="152" spans="3:10">
      <c r="C152" s="5"/>
      <c r="D152" s="5"/>
      <c r="G152" s="7"/>
      <c r="H152" s="6"/>
      <c r="I152" s="6"/>
      <c r="J152" s="6"/>
    </row>
    <row r="153" spans="3:10">
      <c r="C153" s="5"/>
      <c r="D153" s="5"/>
      <c r="G153" s="7"/>
      <c r="H153" s="6"/>
      <c r="I153" s="6"/>
      <c r="J153" s="6"/>
    </row>
    <row r="154" spans="3:10">
      <c r="C154" s="5"/>
      <c r="D154" s="5"/>
      <c r="G154" s="7"/>
      <c r="H154" s="6"/>
      <c r="I154" s="6"/>
      <c r="J154" s="6"/>
    </row>
    <row r="155" spans="3:10">
      <c r="C155" s="5"/>
      <c r="D155" s="5"/>
      <c r="G155" s="7"/>
      <c r="H155" s="6"/>
      <c r="I155" s="6"/>
      <c r="J155" s="6"/>
    </row>
    <row r="156" spans="3:10">
      <c r="C156" s="5"/>
      <c r="D156" s="5"/>
      <c r="G156" s="7"/>
      <c r="H156" s="6"/>
      <c r="I156" s="6"/>
      <c r="J156" s="6"/>
    </row>
    <row r="157" spans="3:10">
      <c r="C157" s="5"/>
      <c r="D157" s="5"/>
      <c r="G157" s="7"/>
      <c r="H157" s="6"/>
      <c r="I157" s="6"/>
      <c r="J157" s="6"/>
    </row>
    <row r="158" spans="3:10">
      <c r="C158" s="5"/>
      <c r="D158" s="5"/>
      <c r="G158" s="7"/>
      <c r="H158" s="6"/>
      <c r="I158" s="6"/>
      <c r="J158" s="6"/>
    </row>
    <row r="159" spans="3:10">
      <c r="C159" s="5"/>
      <c r="D159" s="5"/>
      <c r="G159" s="7"/>
      <c r="H159" s="6"/>
      <c r="I159" s="6"/>
      <c r="J159" s="6"/>
    </row>
    <row r="160" spans="3:10">
      <c r="C160" s="5"/>
      <c r="D160" s="5"/>
      <c r="G160" s="7"/>
      <c r="H160" s="6"/>
      <c r="I160" s="6"/>
      <c r="J160" s="6"/>
    </row>
    <row r="161" spans="3:10">
      <c r="C161" s="5"/>
      <c r="D161" s="5"/>
      <c r="G161" s="7"/>
      <c r="H161" s="6"/>
      <c r="I161" s="6"/>
      <c r="J161" s="6"/>
    </row>
    <row r="162" spans="3:10">
      <c r="C162" s="5"/>
      <c r="D162" s="5"/>
      <c r="G162" s="7"/>
      <c r="H162" s="6"/>
      <c r="I162" s="6"/>
      <c r="J162" s="6"/>
    </row>
    <row r="163" spans="3:10">
      <c r="C163" s="5"/>
      <c r="D163" s="5"/>
      <c r="G163" s="7"/>
      <c r="H163" s="6"/>
      <c r="I163" s="6"/>
      <c r="J163" s="6"/>
    </row>
    <row r="164" spans="3:10">
      <c r="C164" s="5"/>
      <c r="D164" s="5"/>
      <c r="G164" s="7"/>
      <c r="H164" s="6"/>
      <c r="I164" s="6"/>
      <c r="J164" s="6"/>
    </row>
    <row r="165" spans="3:10">
      <c r="C165" s="5"/>
      <c r="D165" s="5"/>
      <c r="G165" s="7"/>
      <c r="H165" s="6"/>
      <c r="I165" s="6"/>
      <c r="J165" s="6"/>
    </row>
    <row r="166" spans="3:10">
      <c r="C166" s="5"/>
      <c r="D166" s="5"/>
      <c r="G166" s="7"/>
      <c r="H166" s="6"/>
      <c r="I166" s="6"/>
      <c r="J166" s="6"/>
    </row>
    <row r="167" spans="3:10">
      <c r="C167" s="5"/>
      <c r="D167" s="5"/>
      <c r="G167" s="7"/>
      <c r="H167" s="6"/>
      <c r="I167" s="6"/>
      <c r="J167" s="6"/>
    </row>
    <row r="168" spans="3:10">
      <c r="C168" s="5"/>
      <c r="D168" s="5"/>
      <c r="G168" s="7"/>
      <c r="H168" s="6"/>
      <c r="I168" s="6"/>
      <c r="J168" s="6"/>
    </row>
    <row r="169" spans="3:10">
      <c r="C169" s="5"/>
      <c r="D169" s="5"/>
      <c r="G169" s="7"/>
      <c r="H169" s="6"/>
      <c r="I169" s="6"/>
      <c r="J169" s="6"/>
    </row>
    <row r="170" spans="3:10">
      <c r="C170" s="5"/>
      <c r="D170" s="5"/>
      <c r="G170" s="7"/>
      <c r="H170" s="6"/>
      <c r="I170" s="6"/>
      <c r="J170" s="6"/>
    </row>
    <row r="171" spans="3:10">
      <c r="C171" s="5"/>
      <c r="D171" s="5"/>
      <c r="G171" s="7"/>
      <c r="H171" s="6"/>
      <c r="I171" s="6"/>
      <c r="J171" s="6"/>
    </row>
    <row r="172" spans="3:10">
      <c r="C172" s="5"/>
      <c r="D172" s="5"/>
      <c r="G172" s="7"/>
      <c r="H172" s="6"/>
      <c r="I172" s="6"/>
      <c r="J172" s="6"/>
    </row>
    <row r="173" spans="3:10">
      <c r="C173" s="5"/>
      <c r="D173" s="5"/>
      <c r="G173" s="7"/>
      <c r="H173" s="6"/>
      <c r="I173" s="6"/>
      <c r="J173" s="6"/>
    </row>
    <row r="174" spans="3:10">
      <c r="C174" s="5"/>
      <c r="D174" s="5"/>
      <c r="G174" s="7"/>
      <c r="H174" s="6"/>
      <c r="I174" s="6"/>
      <c r="J174" s="6"/>
    </row>
    <row r="175" spans="3:10">
      <c r="C175" s="5"/>
      <c r="D175" s="5"/>
      <c r="G175" s="7"/>
      <c r="H175" s="6"/>
      <c r="I175" s="6"/>
      <c r="J175" s="6"/>
    </row>
    <row r="176" spans="3:10">
      <c r="C176" s="5"/>
      <c r="D176" s="5"/>
      <c r="G176" s="7"/>
      <c r="H176" s="6"/>
      <c r="I176" s="6"/>
      <c r="J176" s="6"/>
    </row>
    <row r="177" spans="3:10">
      <c r="C177" s="5"/>
      <c r="D177" s="5"/>
      <c r="G177" s="7"/>
      <c r="H177" s="6"/>
      <c r="I177" s="6"/>
      <c r="J177" s="6"/>
    </row>
    <row r="178" spans="3:10">
      <c r="C178" s="5"/>
      <c r="D178" s="5"/>
      <c r="G178" s="7"/>
      <c r="H178" s="6"/>
      <c r="I178" s="6"/>
      <c r="J178" s="6"/>
    </row>
    <row r="179" spans="3:10">
      <c r="C179" s="5"/>
      <c r="D179" s="5"/>
      <c r="G179" s="7"/>
      <c r="H179" s="6"/>
      <c r="I179" s="6"/>
      <c r="J179" s="6"/>
    </row>
    <row r="180" spans="3:10">
      <c r="C180" s="5"/>
      <c r="D180" s="5"/>
      <c r="G180" s="7"/>
      <c r="H180" s="6"/>
      <c r="I180" s="6"/>
      <c r="J180" s="6"/>
    </row>
    <row r="181" spans="3:10">
      <c r="C181" s="5"/>
      <c r="D181" s="5"/>
      <c r="G181" s="7"/>
      <c r="H181" s="6"/>
      <c r="I181" s="6"/>
      <c r="J181" s="6"/>
    </row>
    <row r="182" spans="3:10">
      <c r="C182" s="5"/>
      <c r="D182" s="5"/>
      <c r="G182" s="7"/>
      <c r="H182" s="6"/>
      <c r="I182" s="6"/>
      <c r="J182" s="6"/>
    </row>
    <row r="183" spans="3:10">
      <c r="C183" s="5"/>
      <c r="D183" s="5"/>
      <c r="G183" s="7"/>
      <c r="H183" s="6"/>
      <c r="I183" s="6"/>
      <c r="J183" s="6"/>
    </row>
    <row r="184" spans="3:10">
      <c r="C184" s="5"/>
      <c r="D184" s="5"/>
      <c r="G184" s="7"/>
      <c r="H184" s="6"/>
      <c r="I184" s="6"/>
      <c r="J184" s="6"/>
    </row>
    <row r="185" spans="3:10">
      <c r="C185" s="5"/>
      <c r="D185" s="5"/>
      <c r="G185" s="7"/>
      <c r="H185" s="6"/>
      <c r="I185" s="6"/>
      <c r="J185" s="6"/>
    </row>
    <row r="186" spans="3:10">
      <c r="C186" s="5"/>
      <c r="D186" s="5"/>
      <c r="G186" s="7"/>
      <c r="H186" s="6"/>
      <c r="I186" s="6"/>
      <c r="J186" s="6"/>
    </row>
    <row r="187" spans="3:10">
      <c r="C187" s="5"/>
      <c r="D187" s="5"/>
      <c r="G187" s="7"/>
      <c r="H187" s="6"/>
      <c r="I187" s="6"/>
      <c r="J187" s="6"/>
    </row>
    <row r="188" spans="3:10">
      <c r="C188" s="5"/>
      <c r="D188" s="5"/>
      <c r="G188" s="7"/>
      <c r="H188" s="6"/>
      <c r="I188" s="6"/>
      <c r="J188" s="6"/>
    </row>
    <row r="189" spans="3:10">
      <c r="C189" s="5"/>
      <c r="D189" s="5"/>
      <c r="G189" s="7"/>
      <c r="H189" s="6"/>
      <c r="I189" s="6"/>
      <c r="J189" s="6"/>
    </row>
    <row r="190" spans="3:10">
      <c r="C190" s="5"/>
      <c r="D190" s="5"/>
      <c r="G190" s="7"/>
      <c r="H190" s="6"/>
      <c r="I190" s="6"/>
      <c r="J190" s="6"/>
    </row>
    <row r="191" spans="3:10">
      <c r="C191" s="5"/>
      <c r="D191" s="5"/>
      <c r="G191" s="7"/>
      <c r="H191" s="6"/>
      <c r="I191" s="6"/>
      <c r="J191" s="6"/>
    </row>
    <row r="192" spans="3:10">
      <c r="C192" s="5"/>
      <c r="D192" s="5"/>
      <c r="G192" s="7"/>
      <c r="H192" s="6"/>
      <c r="I192" s="6"/>
      <c r="J192" s="6"/>
    </row>
    <row r="193" spans="3:10">
      <c r="C193" s="5"/>
      <c r="D193" s="5"/>
      <c r="G193" s="7"/>
      <c r="H193" s="6"/>
      <c r="I193" s="6"/>
      <c r="J193" s="6"/>
    </row>
    <row r="194" spans="3:10">
      <c r="C194" s="5"/>
      <c r="D194" s="5"/>
      <c r="G194" s="7"/>
      <c r="H194" s="6"/>
      <c r="I194" s="6"/>
      <c r="J194" s="6"/>
    </row>
    <row r="195" spans="3:10">
      <c r="C195" s="5"/>
      <c r="D195" s="5"/>
      <c r="G195" s="7"/>
      <c r="H195" s="6"/>
      <c r="I195" s="6"/>
      <c r="J195" s="6"/>
    </row>
    <row r="196" spans="3:10">
      <c r="C196" s="5"/>
      <c r="D196" s="5"/>
      <c r="G196" s="7"/>
      <c r="H196" s="6"/>
      <c r="I196" s="6"/>
      <c r="J196" s="6"/>
    </row>
    <row r="197" spans="3:10">
      <c r="C197" s="5"/>
      <c r="D197" s="5"/>
      <c r="G197" s="7"/>
      <c r="H197" s="6"/>
      <c r="I197" s="6"/>
      <c r="J197" s="6"/>
    </row>
    <row r="198" spans="3:10">
      <c r="C198" s="5"/>
      <c r="D198" s="5"/>
      <c r="G198" s="7"/>
      <c r="H198" s="6"/>
      <c r="I198" s="6"/>
      <c r="J198" s="6"/>
    </row>
    <row r="199" spans="3:10">
      <c r="C199" s="5"/>
      <c r="D199" s="5"/>
      <c r="G199" s="7"/>
      <c r="H199" s="6"/>
      <c r="I199" s="6"/>
      <c r="J199" s="6"/>
    </row>
    <row r="200" spans="3:10">
      <c r="C200" s="5"/>
      <c r="D200" s="5"/>
      <c r="G200" s="7"/>
      <c r="H200" s="6"/>
      <c r="I200" s="6"/>
      <c r="J200" s="6"/>
    </row>
    <row r="201" spans="3:10">
      <c r="C201" s="5"/>
      <c r="D201" s="5"/>
      <c r="G201" s="7"/>
      <c r="H201" s="6"/>
      <c r="I201" s="6"/>
      <c r="J201" s="6"/>
    </row>
    <row r="202" spans="3:10">
      <c r="C202" s="5"/>
      <c r="D202" s="5"/>
      <c r="G202" s="7"/>
      <c r="H202" s="6"/>
      <c r="I202" s="6"/>
      <c r="J202" s="6"/>
    </row>
    <row r="203" spans="3:10">
      <c r="C203" s="5"/>
      <c r="D203" s="5"/>
      <c r="G203" s="7"/>
      <c r="H203" s="6"/>
      <c r="I203" s="6"/>
      <c r="J203" s="6"/>
    </row>
    <row r="204" spans="3:10">
      <c r="C204" s="5"/>
      <c r="D204" s="5"/>
      <c r="G204" s="7"/>
      <c r="H204" s="6"/>
      <c r="I204" s="6"/>
      <c r="J204" s="6"/>
    </row>
    <row r="205" spans="3:10">
      <c r="C205" s="5"/>
      <c r="D205" s="5"/>
      <c r="G205" s="7"/>
      <c r="H205" s="6"/>
      <c r="I205" s="6"/>
      <c r="J205" s="6"/>
    </row>
    <row r="206" spans="3:10">
      <c r="C206" s="5"/>
      <c r="D206" s="5"/>
      <c r="G206" s="7"/>
      <c r="H206" s="6"/>
      <c r="I206" s="6"/>
      <c r="J206" s="6"/>
    </row>
    <row r="207" spans="3:10">
      <c r="C207" s="5"/>
      <c r="D207" s="5"/>
      <c r="G207" s="7"/>
      <c r="H207" s="6"/>
      <c r="I207" s="6"/>
      <c r="J207" s="6"/>
    </row>
    <row r="208" spans="3:10">
      <c r="C208" s="5"/>
      <c r="D208" s="5"/>
      <c r="G208" s="7"/>
      <c r="H208" s="6"/>
      <c r="I208" s="6"/>
      <c r="J208" s="6"/>
    </row>
    <row r="209" spans="3:10">
      <c r="C209" s="5"/>
      <c r="D209" s="5"/>
      <c r="G209" s="7"/>
      <c r="H209" s="6"/>
      <c r="I209" s="6"/>
      <c r="J209" s="6"/>
    </row>
    <row r="210" spans="3:10">
      <c r="C210" s="5"/>
      <c r="D210" s="5"/>
      <c r="G210" s="7"/>
      <c r="H210" s="6"/>
      <c r="I210" s="6"/>
      <c r="J210" s="6"/>
    </row>
    <row r="211" spans="3:10">
      <c r="C211" s="5"/>
      <c r="D211" s="5"/>
      <c r="G211" s="7"/>
      <c r="H211" s="6"/>
      <c r="I211" s="6"/>
      <c r="J211" s="6"/>
    </row>
    <row r="212" spans="3:10">
      <c r="C212" s="5"/>
      <c r="D212" s="5"/>
      <c r="G212" s="7"/>
      <c r="H212" s="6"/>
      <c r="I212" s="6"/>
      <c r="J212" s="6"/>
    </row>
    <row r="213" spans="3:10">
      <c r="C213" s="5"/>
      <c r="D213" s="5"/>
      <c r="G213" s="7"/>
      <c r="H213" s="6"/>
      <c r="I213" s="6"/>
      <c r="J213" s="6"/>
    </row>
    <row r="214" spans="3:10">
      <c r="C214" s="5"/>
      <c r="D214" s="5"/>
      <c r="G214" s="7"/>
      <c r="H214" s="6"/>
      <c r="I214" s="6"/>
      <c r="J214" s="6"/>
    </row>
    <row r="215" spans="3:10">
      <c r="C215" s="5"/>
      <c r="D215" s="5"/>
      <c r="G215" s="7"/>
      <c r="H215" s="6"/>
      <c r="I215" s="6"/>
      <c r="J215" s="6"/>
    </row>
    <row r="216" spans="3:10">
      <c r="C216" s="5"/>
      <c r="D216" s="5"/>
      <c r="G216" s="7"/>
      <c r="H216" s="6"/>
      <c r="I216" s="6"/>
      <c r="J216" s="6"/>
    </row>
    <row r="217" spans="3:10">
      <c r="C217" s="5"/>
      <c r="D217" s="5"/>
      <c r="G217" s="7"/>
      <c r="H217" s="6"/>
      <c r="I217" s="6"/>
      <c r="J217" s="6"/>
    </row>
    <row r="218" spans="3:10">
      <c r="C218" s="5"/>
      <c r="D218" s="5"/>
      <c r="G218" s="7"/>
      <c r="H218" s="6"/>
      <c r="I218" s="6"/>
      <c r="J218" s="6"/>
    </row>
    <row r="219" spans="3:10">
      <c r="C219" s="5"/>
      <c r="D219" s="5"/>
      <c r="G219" s="7"/>
      <c r="H219" s="6"/>
      <c r="I219" s="6"/>
      <c r="J219" s="6"/>
    </row>
    <row r="220" spans="3:10">
      <c r="C220" s="5"/>
      <c r="D220" s="5"/>
      <c r="G220" s="7"/>
      <c r="H220" s="6"/>
      <c r="I220" s="6"/>
      <c r="J220" s="6"/>
    </row>
    <row r="221" spans="3:10">
      <c r="C221" s="5"/>
      <c r="D221" s="5"/>
      <c r="G221" s="7"/>
      <c r="H221" s="6"/>
      <c r="I221" s="6"/>
      <c r="J221" s="6"/>
    </row>
    <row r="222" spans="3:10">
      <c r="C222" s="5"/>
      <c r="D222" s="5"/>
      <c r="G222" s="7"/>
      <c r="H222" s="6"/>
      <c r="I222" s="6"/>
      <c r="J222" s="6"/>
    </row>
    <row r="223" spans="3:10">
      <c r="C223" s="5"/>
      <c r="D223" s="5"/>
      <c r="G223" s="7"/>
      <c r="H223" s="6"/>
      <c r="I223" s="6"/>
      <c r="J223" s="6"/>
    </row>
    <row r="224" spans="3:10">
      <c r="C224" s="5"/>
      <c r="D224" s="5"/>
      <c r="G224" s="7"/>
      <c r="H224" s="6"/>
      <c r="I224" s="6"/>
      <c r="J224" s="6"/>
    </row>
    <row r="225" spans="3:10">
      <c r="C225" s="5"/>
      <c r="D225" s="5"/>
      <c r="G225" s="7"/>
      <c r="H225" s="6"/>
      <c r="I225" s="6"/>
      <c r="J225" s="6"/>
    </row>
    <row r="226" spans="3:10">
      <c r="C226" s="5"/>
      <c r="D226" s="5"/>
      <c r="G226" s="7"/>
      <c r="H226" s="6"/>
      <c r="I226" s="6"/>
      <c r="J226" s="6"/>
    </row>
    <row r="227" spans="3:10">
      <c r="C227" s="5"/>
      <c r="D227" s="5"/>
      <c r="G227" s="7"/>
      <c r="H227" s="6"/>
      <c r="I227" s="6"/>
      <c r="J227" s="6"/>
    </row>
    <row r="228" spans="3:10">
      <c r="C228" s="5"/>
      <c r="D228" s="5"/>
      <c r="G228" s="7"/>
      <c r="H228" s="6"/>
      <c r="I228" s="6"/>
      <c r="J228" s="6"/>
    </row>
    <row r="229" spans="3:10">
      <c r="C229" s="5"/>
      <c r="D229" s="5"/>
      <c r="G229" s="7"/>
      <c r="H229" s="6"/>
      <c r="I229" s="6"/>
      <c r="J229" s="6"/>
    </row>
    <row r="230" spans="3:10">
      <c r="C230" s="5"/>
      <c r="D230" s="5"/>
      <c r="G230" s="7"/>
      <c r="H230" s="6"/>
      <c r="I230" s="6"/>
      <c r="J230" s="6"/>
    </row>
    <row r="231" spans="3:10">
      <c r="C231" s="5"/>
      <c r="D231" s="5"/>
      <c r="G231" s="7"/>
      <c r="H231" s="6"/>
      <c r="I231" s="6"/>
      <c r="J231" s="6"/>
    </row>
    <row r="232" spans="3:10">
      <c r="C232" s="5"/>
      <c r="D232" s="5"/>
      <c r="G232" s="7"/>
      <c r="H232" s="6"/>
      <c r="I232" s="6"/>
      <c r="J232" s="6"/>
    </row>
    <row r="233" spans="3:10">
      <c r="C233" s="5"/>
      <c r="D233" s="5"/>
      <c r="G233" s="7"/>
      <c r="H233" s="6"/>
      <c r="I233" s="6"/>
      <c r="J233" s="6"/>
    </row>
    <row r="234" spans="3:10">
      <c r="C234" s="5"/>
      <c r="D234" s="5"/>
      <c r="G234" s="7"/>
      <c r="H234" s="6"/>
      <c r="I234" s="6"/>
      <c r="J234" s="6"/>
    </row>
    <row r="235" spans="3:10">
      <c r="C235" s="5"/>
      <c r="D235" s="5"/>
      <c r="G235" s="7"/>
      <c r="H235" s="6"/>
      <c r="I235" s="6"/>
      <c r="J235" s="6"/>
    </row>
    <row r="236" spans="3:10">
      <c r="C236" s="5"/>
      <c r="D236" s="5"/>
      <c r="G236" s="7"/>
      <c r="H236" s="6"/>
      <c r="I236" s="6"/>
      <c r="J236" s="6"/>
    </row>
    <row r="237" spans="3:10">
      <c r="C237" s="5"/>
      <c r="D237" s="5"/>
      <c r="G237" s="7"/>
      <c r="H237" s="6"/>
      <c r="I237" s="6"/>
      <c r="J237" s="6"/>
    </row>
    <row r="238" spans="3:10">
      <c r="C238" s="5"/>
      <c r="D238" s="5"/>
      <c r="G238" s="7"/>
      <c r="H238" s="6"/>
      <c r="I238" s="6"/>
      <c r="J238" s="6"/>
    </row>
    <row r="239" spans="3:10">
      <c r="C239" s="5"/>
      <c r="D239" s="5"/>
      <c r="G239" s="7"/>
      <c r="H239" s="6"/>
      <c r="I239" s="6"/>
      <c r="J239" s="6"/>
    </row>
    <row r="240" spans="3:10">
      <c r="C240" s="5"/>
      <c r="D240" s="5"/>
      <c r="G240" s="7"/>
      <c r="H240" s="6"/>
      <c r="I240" s="6"/>
      <c r="J240" s="6"/>
    </row>
    <row r="241" spans="3:10">
      <c r="C241" s="5"/>
      <c r="D241" s="5"/>
      <c r="G241" s="7"/>
      <c r="H241" s="6"/>
      <c r="I241" s="6"/>
      <c r="J241" s="6"/>
    </row>
    <row r="242" spans="3:10">
      <c r="C242" s="5"/>
      <c r="D242" s="5"/>
      <c r="G242" s="7"/>
      <c r="H242" s="6"/>
      <c r="I242" s="6"/>
      <c r="J242" s="6"/>
    </row>
    <row r="243" spans="3:10">
      <c r="C243" s="5"/>
      <c r="D243" s="5"/>
      <c r="G243" s="7"/>
      <c r="H243" s="6"/>
      <c r="I243" s="6"/>
      <c r="J243" s="6"/>
    </row>
    <row r="244" spans="3:10">
      <c r="C244" s="5"/>
      <c r="D244" s="5"/>
      <c r="G244" s="7"/>
      <c r="H244" s="6"/>
      <c r="I244" s="6"/>
      <c r="J244" s="6"/>
    </row>
    <row r="245" spans="3:10">
      <c r="C245" s="5"/>
      <c r="D245" s="5"/>
      <c r="G245" s="7"/>
      <c r="H245" s="6"/>
      <c r="I245" s="6"/>
      <c r="J245" s="6"/>
    </row>
    <row r="246" spans="3:10">
      <c r="C246" s="5"/>
      <c r="D246" s="5"/>
      <c r="G246" s="7"/>
      <c r="H246" s="6"/>
      <c r="I246" s="6"/>
      <c r="J246" s="6"/>
    </row>
    <row r="247" spans="3:10">
      <c r="C247" s="5"/>
      <c r="D247" s="5"/>
      <c r="G247" s="7"/>
      <c r="H247" s="6"/>
      <c r="I247" s="6"/>
      <c r="J247" s="6"/>
    </row>
    <row r="248" spans="3:10">
      <c r="C248" s="5"/>
      <c r="D248" s="5"/>
      <c r="G248" s="7"/>
      <c r="H248" s="6"/>
      <c r="I248" s="6"/>
      <c r="J248" s="6"/>
    </row>
    <row r="249" spans="3:10">
      <c r="C249" s="5"/>
      <c r="D249" s="5"/>
      <c r="G249" s="7"/>
      <c r="H249" s="6"/>
      <c r="I249" s="6"/>
      <c r="J249" s="6"/>
    </row>
    <row r="250" spans="3:10">
      <c r="C250" s="5"/>
      <c r="D250" s="5"/>
      <c r="G250" s="7"/>
      <c r="H250" s="6"/>
      <c r="I250" s="6"/>
      <c r="J250" s="6"/>
    </row>
    <row r="251" spans="3:10">
      <c r="C251" s="5"/>
      <c r="D251" s="5"/>
      <c r="G251" s="7"/>
      <c r="H251" s="6"/>
      <c r="I251" s="6"/>
      <c r="J251" s="6"/>
    </row>
    <row r="252" spans="3:10">
      <c r="C252" s="5"/>
      <c r="D252" s="5"/>
      <c r="G252" s="7"/>
      <c r="H252" s="6"/>
      <c r="I252" s="6"/>
      <c r="J252" s="6"/>
    </row>
    <row r="253" spans="3:10">
      <c r="C253" s="5"/>
      <c r="D253" s="5"/>
      <c r="G253" s="7"/>
      <c r="H253" s="6"/>
      <c r="I253" s="6"/>
      <c r="J253" s="6"/>
    </row>
    <row r="254" spans="3:10">
      <c r="C254" s="5"/>
      <c r="D254" s="5"/>
      <c r="G254" s="7"/>
      <c r="H254" s="6"/>
      <c r="I254" s="6"/>
      <c r="J254" s="6"/>
    </row>
    <row r="255" spans="3:10">
      <c r="C255" s="5"/>
      <c r="D255" s="5"/>
      <c r="G255" s="7"/>
      <c r="H255" s="6"/>
      <c r="I255" s="6"/>
      <c r="J255" s="6"/>
    </row>
    <row r="256" spans="3:10">
      <c r="C256" s="5"/>
      <c r="D256" s="5"/>
      <c r="G256" s="7"/>
      <c r="H256" s="6"/>
      <c r="I256" s="6"/>
      <c r="J256" s="6"/>
    </row>
    <row r="257" spans="3:10">
      <c r="C257" s="5"/>
      <c r="D257" s="5"/>
      <c r="G257" s="7"/>
      <c r="H257" s="6"/>
      <c r="I257" s="6"/>
      <c r="J257" s="6"/>
    </row>
    <row r="258" spans="3:10">
      <c r="C258" s="5"/>
      <c r="D258" s="5"/>
      <c r="G258" s="7"/>
      <c r="H258" s="6"/>
      <c r="I258" s="6"/>
      <c r="J258" s="6"/>
    </row>
    <row r="259" spans="3:10">
      <c r="C259" s="5"/>
      <c r="D259" s="5"/>
      <c r="G259" s="7"/>
      <c r="H259" s="6"/>
      <c r="I259" s="6"/>
      <c r="J259" s="6"/>
    </row>
    <row r="260" spans="3:10">
      <c r="C260" s="5"/>
      <c r="D260" s="5"/>
      <c r="G260" s="7"/>
      <c r="H260" s="6"/>
      <c r="I260" s="6"/>
      <c r="J260" s="6"/>
    </row>
    <row r="261" spans="3:10">
      <c r="C261" s="5"/>
      <c r="D261" s="5"/>
      <c r="G261" s="7"/>
      <c r="H261" s="6"/>
      <c r="I261" s="6"/>
      <c r="J261" s="6"/>
    </row>
    <row r="262" spans="3:10">
      <c r="C262" s="5"/>
      <c r="D262" s="5"/>
      <c r="G262" s="7"/>
      <c r="H262" s="6"/>
      <c r="I262" s="6"/>
      <c r="J262" s="6"/>
    </row>
    <row r="263" spans="3:10">
      <c r="C263" s="5"/>
      <c r="D263" s="5"/>
      <c r="G263" s="7"/>
      <c r="H263" s="6"/>
      <c r="I263" s="6"/>
      <c r="J263" s="6"/>
    </row>
    <row r="264" spans="3:10">
      <c r="C264" s="5"/>
      <c r="D264" s="5"/>
      <c r="G264" s="7"/>
      <c r="H264" s="6"/>
      <c r="I264" s="6"/>
      <c r="J264" s="6"/>
    </row>
    <row r="265" spans="3:10">
      <c r="C265" s="5"/>
      <c r="D265" s="5"/>
      <c r="G265" s="7"/>
      <c r="H265" s="6"/>
      <c r="I265" s="6"/>
      <c r="J265" s="6"/>
    </row>
    <row r="266" spans="3:10">
      <c r="C266" s="5"/>
      <c r="D266" s="5"/>
      <c r="G266" s="7"/>
      <c r="H266" s="6"/>
      <c r="I266" s="6"/>
      <c r="J266" s="6"/>
    </row>
    <row r="267" spans="3:10">
      <c r="C267" s="5"/>
      <c r="D267" s="5"/>
      <c r="G267" s="7"/>
      <c r="H267" s="6"/>
      <c r="I267" s="6"/>
      <c r="J267" s="6"/>
    </row>
    <row r="268" spans="3:10">
      <c r="C268" s="5"/>
      <c r="D268" s="5"/>
      <c r="G268" s="7"/>
      <c r="H268" s="6"/>
      <c r="I268" s="6"/>
      <c r="J268" s="6"/>
    </row>
    <row r="269" spans="3:10">
      <c r="C269" s="5"/>
      <c r="D269" s="5"/>
      <c r="G269" s="7"/>
      <c r="H269" s="6"/>
      <c r="I269" s="6"/>
      <c r="J269" s="6"/>
    </row>
    <row r="270" spans="3:10">
      <c r="C270" s="5"/>
      <c r="D270" s="5"/>
      <c r="G270" s="7"/>
      <c r="H270" s="6"/>
      <c r="I270" s="6"/>
      <c r="J270" s="6"/>
    </row>
    <row r="271" spans="3:10">
      <c r="C271" s="5"/>
      <c r="D271" s="5"/>
      <c r="G271" s="7"/>
      <c r="H271" s="6"/>
      <c r="I271" s="6"/>
      <c r="J271" s="6"/>
    </row>
    <row r="272" spans="3:10">
      <c r="C272" s="5"/>
      <c r="D272" s="5"/>
      <c r="G272" s="7"/>
      <c r="H272" s="6"/>
      <c r="I272" s="6"/>
      <c r="J272" s="6"/>
    </row>
    <row r="273" spans="3:10">
      <c r="C273" s="5"/>
      <c r="D273" s="5"/>
      <c r="G273" s="7"/>
      <c r="H273" s="6"/>
      <c r="I273" s="6"/>
      <c r="J273" s="6"/>
    </row>
    <row r="274" spans="3:10">
      <c r="C274" s="5"/>
      <c r="D274" s="5"/>
      <c r="G274" s="7"/>
      <c r="H274" s="6"/>
      <c r="I274" s="6"/>
      <c r="J274" s="6"/>
    </row>
    <row r="275" spans="3:10">
      <c r="C275" s="5"/>
      <c r="D275" s="5"/>
      <c r="G275" s="7"/>
      <c r="H275" s="6"/>
      <c r="I275" s="6"/>
      <c r="J275" s="6"/>
    </row>
    <row r="276" spans="3:10">
      <c r="C276" s="5"/>
      <c r="D276" s="5"/>
      <c r="G276" s="7"/>
      <c r="H276" s="6"/>
      <c r="I276" s="6"/>
      <c r="J276" s="6"/>
    </row>
    <row r="277" spans="3:10">
      <c r="C277" s="5"/>
      <c r="D277" s="5"/>
      <c r="G277" s="7"/>
      <c r="H277" s="6"/>
      <c r="I277" s="6"/>
      <c r="J277" s="6"/>
    </row>
    <row r="278" spans="3:10">
      <c r="C278" s="5"/>
      <c r="D278" s="5"/>
      <c r="G278" s="7"/>
      <c r="H278" s="6"/>
      <c r="I278" s="6"/>
      <c r="J278" s="6"/>
    </row>
    <row r="279" spans="3:10">
      <c r="C279" s="5"/>
      <c r="D279" s="5"/>
      <c r="G279" s="7"/>
      <c r="H279" s="6"/>
      <c r="I279" s="6"/>
      <c r="J279" s="6"/>
    </row>
    <row r="280" spans="3:10">
      <c r="C280" s="5"/>
      <c r="D280" s="5"/>
      <c r="G280" s="7"/>
      <c r="H280" s="6"/>
      <c r="I280" s="6"/>
      <c r="J280" s="6"/>
    </row>
    <row r="281" spans="3:10">
      <c r="C281" s="5"/>
      <c r="D281" s="5"/>
      <c r="G281" s="7"/>
      <c r="H281" s="6"/>
      <c r="I281" s="6"/>
      <c r="J281" s="6"/>
    </row>
    <row r="282" spans="3:10">
      <c r="C282" s="5"/>
      <c r="D282" s="5"/>
      <c r="G282" s="7"/>
      <c r="H282" s="6"/>
      <c r="I282" s="6"/>
      <c r="J282" s="6"/>
    </row>
    <row r="283" spans="3:10">
      <c r="C283" s="5"/>
      <c r="D283" s="5"/>
      <c r="G283" s="7"/>
      <c r="H283" s="6"/>
      <c r="I283" s="6"/>
      <c r="J283" s="6"/>
    </row>
    <row r="284" spans="3:10">
      <c r="C284" s="5"/>
      <c r="D284" s="5"/>
      <c r="G284" s="7"/>
      <c r="H284" s="6"/>
      <c r="I284" s="6"/>
      <c r="J284" s="6"/>
    </row>
    <row r="285" spans="3:10">
      <c r="C285" s="5"/>
      <c r="D285" s="5"/>
      <c r="G285" s="7"/>
      <c r="H285" s="6"/>
      <c r="I285" s="6"/>
      <c r="J285" s="6"/>
    </row>
    <row r="286" spans="3:10">
      <c r="C286" s="5"/>
      <c r="D286" s="5"/>
      <c r="G286" s="7"/>
      <c r="H286" s="6"/>
      <c r="I286" s="6"/>
      <c r="J286" s="6"/>
    </row>
    <row r="287" spans="3:10">
      <c r="C287" s="5"/>
      <c r="D287" s="5"/>
      <c r="G287" s="7"/>
      <c r="H287" s="6"/>
      <c r="I287" s="6"/>
      <c r="J287" s="6"/>
    </row>
    <row r="288" spans="3:10">
      <c r="C288" s="5"/>
      <c r="D288" s="5"/>
      <c r="G288" s="7"/>
      <c r="H288" s="6"/>
      <c r="I288" s="6"/>
      <c r="J288" s="6"/>
    </row>
    <row r="289" spans="3:10">
      <c r="C289" s="5"/>
      <c r="D289" s="5"/>
      <c r="G289" s="7"/>
      <c r="H289" s="6"/>
      <c r="I289" s="6"/>
      <c r="J289" s="6"/>
    </row>
    <row r="290" spans="3:10">
      <c r="C290" s="5"/>
      <c r="D290" s="5"/>
      <c r="G290" s="7"/>
      <c r="H290" s="6"/>
      <c r="I290" s="6"/>
      <c r="J290" s="6"/>
    </row>
    <row r="291" spans="3:10">
      <c r="C291" s="5"/>
      <c r="D291" s="5"/>
      <c r="G291" s="7"/>
      <c r="H291" s="6"/>
      <c r="I291" s="6"/>
      <c r="J291" s="6"/>
    </row>
    <row r="292" spans="3:10">
      <c r="C292" s="5"/>
      <c r="D292" s="5"/>
      <c r="G292" s="7"/>
      <c r="H292" s="6"/>
      <c r="I292" s="6"/>
      <c r="J292" s="6"/>
    </row>
    <row r="293" spans="3:10">
      <c r="C293" s="5"/>
      <c r="D293" s="5"/>
      <c r="G293" s="7"/>
      <c r="H293" s="6"/>
      <c r="I293" s="6"/>
      <c r="J293" s="6"/>
    </row>
    <row r="294" spans="3:10">
      <c r="C294" s="5"/>
      <c r="D294" s="5"/>
      <c r="G294" s="7"/>
      <c r="H294" s="6"/>
      <c r="I294" s="6"/>
      <c r="J294" s="6"/>
    </row>
    <row r="295" spans="3:10">
      <c r="C295" s="5"/>
      <c r="D295" s="5"/>
      <c r="G295" s="7"/>
      <c r="H295" s="6"/>
      <c r="I295" s="6"/>
      <c r="J295" s="6"/>
    </row>
    <row r="296" spans="3:10">
      <c r="C296" s="5"/>
      <c r="D296" s="5"/>
      <c r="G296" s="7"/>
      <c r="H296" s="6"/>
      <c r="I296" s="6"/>
      <c r="J296" s="6"/>
    </row>
    <row r="297" spans="3:10">
      <c r="C297" s="5"/>
      <c r="D297" s="5"/>
      <c r="G297" s="7"/>
      <c r="H297" s="6"/>
      <c r="I297" s="6"/>
      <c r="J297" s="6"/>
    </row>
    <row r="298" spans="3:10">
      <c r="C298" s="5"/>
      <c r="D298" s="5"/>
      <c r="G298" s="7"/>
      <c r="H298" s="6"/>
      <c r="I298" s="6"/>
      <c r="J298" s="6"/>
    </row>
    <row r="299" spans="3:10">
      <c r="C299" s="5"/>
      <c r="D299" s="5"/>
      <c r="G299" s="7"/>
      <c r="H299" s="6"/>
      <c r="I299" s="6"/>
      <c r="J299" s="6"/>
    </row>
    <row r="300" spans="3:10">
      <c r="C300" s="5"/>
      <c r="D300" s="5"/>
      <c r="G300" s="7"/>
      <c r="H300" s="6"/>
      <c r="I300" s="6"/>
      <c r="J300" s="6"/>
    </row>
    <row r="301" spans="3:10">
      <c r="C301" s="5"/>
      <c r="D301" s="5"/>
      <c r="G301" s="7"/>
      <c r="H301" s="6"/>
      <c r="I301" s="6"/>
      <c r="J301" s="6"/>
    </row>
  </sheetData>
  <conditionalFormatting sqref="I2:I44 I46:I301">
    <cfRule type="expression" dxfId="1" priority="1">
      <formula>$F2="Sphere"</formula>
    </cfRule>
  </conditionalFormatting>
  <conditionalFormatting sqref="J2:J44 J46:J301">
    <cfRule type="expression" dxfId="0" priority="2">
      <formula>OR($F2="Disk",$F2="Cylinder",$F2="Sphere")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E3C556AD1E445991FCB342D91D4E6" ma:contentTypeVersion="9" ma:contentTypeDescription="Create a new document." ma:contentTypeScope="" ma:versionID="e3c8039381c8d83679c39453656039a9">
  <xsd:schema xmlns:xsd="http://www.w3.org/2001/XMLSchema" xmlns:xs="http://www.w3.org/2001/XMLSchema" xmlns:p="http://schemas.microsoft.com/office/2006/metadata/properties" xmlns:ns2="8ed9d399-36a4-470d-9793-5ac7af898939" targetNamespace="http://schemas.microsoft.com/office/2006/metadata/properties" ma:root="true" ma:fieldsID="9070d1389bd989b1bcc50841dd30fede" ns2:_="">
    <xsd:import namespace="8ed9d399-36a4-470d-9793-5ac7af8989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9d399-36a4-470d-9793-5ac7af8989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c5eea4e-6178-48c0-9174-ecc3d0c903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d9d399-36a4-470d-9793-5ac7af8989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94FF68-14B5-4A9F-8078-F51FC4F8B888}"/>
</file>

<file path=customXml/itemProps2.xml><?xml version="1.0" encoding="utf-8"?>
<ds:datastoreItem xmlns:ds="http://schemas.openxmlformats.org/officeDocument/2006/customXml" ds:itemID="{144C735F-038D-4439-A5FB-85E3336DA543}"/>
</file>

<file path=customXml/itemProps3.xml><?xml version="1.0" encoding="utf-8"?>
<ds:datastoreItem xmlns:ds="http://schemas.openxmlformats.org/officeDocument/2006/customXml" ds:itemID="{26AA1520-6D28-4033-96C2-AE9F6D679C2B}"/>
</file>

<file path=docMetadata/LabelInfo.xml><?xml version="1.0" encoding="utf-8"?>
<clbl:labelList xmlns:clbl="http://schemas.microsoft.com/office/2020/mipLabelMetadata">
  <clbl:label id="{7005d458-45be-48ae-8140-d43da96dd17b}" enabled="0" method="" siteId="{7005d458-45be-48ae-8140-d43da96dd1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HPES ACES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Benton Greene</dc:creator>
  <cp:keywords/>
  <dc:description/>
  <cp:lastModifiedBy>Nick Simon</cp:lastModifiedBy>
  <cp:revision/>
  <dcterms:created xsi:type="dcterms:W3CDTF">2021-07-21T20:21:58Z</dcterms:created>
  <dcterms:modified xsi:type="dcterms:W3CDTF">2026-03-03T17:37:46Z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0x010100A6EE3C556AD1E445991FCB342D91D4E6</vt:lpwstr>
  </property>
  <property fmtid="{D5CDD505-2E9C-101B-9397-08002B2CF9AE}" pid="3" name="MediaServiceImageTags">
    <vt:lpwstr/>
  </property>
</Properties>
</file>